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tabRatio="927" activeTab="0"/>
  </bookViews>
  <sheets>
    <sheet name="Fournitures" sheetId="1" r:id="rId1"/>
    <sheet name="Travaux" sheetId="2" r:id="rId2"/>
    <sheet name="Consultants" sheetId="3" r:id="rId3"/>
  </sheets>
  <definedNames>
    <definedName name="_xlnm.Print_Titles" localSheetId="2">'Consultants'!$A:$A</definedName>
    <definedName name="_xlnm.Print_Titles" localSheetId="0">'Fournitures'!$A:$A</definedName>
    <definedName name="_xlnm.Print_Titles" localSheetId="1">'Travaux'!$A:$A</definedName>
    <definedName name="_xlnm.Print_Area" localSheetId="2">'Consultants'!$4:$24</definedName>
    <definedName name="_xlnm.Print_Area" localSheetId="0">'Fournitures'!$A$13:$T$23</definedName>
  </definedNames>
  <calcPr fullCalcOnLoad="1"/>
</workbook>
</file>

<file path=xl/sharedStrings.xml><?xml version="1.0" encoding="utf-8"?>
<sst xmlns="http://schemas.openxmlformats.org/spreadsheetml/2006/main" count="182" uniqueCount="116">
  <si>
    <t>Description*</t>
  </si>
  <si>
    <t>Numéro de l'appel d'offre</t>
  </si>
  <si>
    <t>Numéro du Lot</t>
  </si>
  <si>
    <t>DONNEES DE BASE</t>
  </si>
  <si>
    <t>Période d'appel d'offres</t>
  </si>
  <si>
    <t>Date de l'Appel d'offres</t>
  </si>
  <si>
    <t>Clôture et Ouverture</t>
  </si>
  <si>
    <t>Evaluation des Offres</t>
  </si>
  <si>
    <t>Date Soumission Rapport d'Evaluation</t>
  </si>
  <si>
    <t>Date Attribution du Marché</t>
  </si>
  <si>
    <t>Date Signature du Marché</t>
  </si>
  <si>
    <t>Pays/Organisation:</t>
  </si>
  <si>
    <t xml:space="preserve">Projet/Programme: </t>
  </si>
  <si>
    <t>Au Forfait ou Quantités</t>
  </si>
  <si>
    <t>Mis au Point du Contrat</t>
  </si>
  <si>
    <t>Type de Contrat</t>
  </si>
  <si>
    <t>Marché au Forfait ou au Temps-Passé</t>
  </si>
  <si>
    <t>Préparation Demande de Propositions</t>
  </si>
  <si>
    <t>Date Publication</t>
  </si>
  <si>
    <t>Période avant liste restreinte</t>
  </si>
  <si>
    <t>Liste Restreinte</t>
  </si>
  <si>
    <t>Date Soumission</t>
  </si>
  <si>
    <t>Propositions de Consultants</t>
  </si>
  <si>
    <t>Date de l'Invitation</t>
  </si>
  <si>
    <t>Ouverture Propositions Financiéres</t>
  </si>
  <si>
    <t>Mise-au-point du Marché</t>
  </si>
  <si>
    <t>Attribution du Marché</t>
  </si>
  <si>
    <t>Negociations (N)</t>
  </si>
  <si>
    <t>Date Soum. Contrat paraphé</t>
  </si>
  <si>
    <t>Signature Contrat</t>
  </si>
  <si>
    <t>Avis Particulier</t>
  </si>
  <si>
    <t>Coût Total</t>
  </si>
  <si>
    <t>Projet de Contrat</t>
  </si>
  <si>
    <t>Exécution du Marché</t>
  </si>
  <si>
    <t>Mobilisation
Paiement
Avance</t>
  </si>
  <si>
    <t>Réception
provisoire</t>
  </si>
  <si>
    <t>Coût
final</t>
  </si>
  <si>
    <t>Arrivée
Fournitures</t>
  </si>
  <si>
    <t>Réception 
des
Fournitures</t>
  </si>
  <si>
    <t>Ouverture
Lettre de
crédit</t>
  </si>
  <si>
    <t>Réception
définitive</t>
  </si>
  <si>
    <t>Rapport
final</t>
  </si>
  <si>
    <t>Projet de
Rapport</t>
  </si>
  <si>
    <t>Projet DAO, y compris spécs et quantités, projet Avis Particulier</t>
  </si>
  <si>
    <t>Liste des Contrats</t>
  </si>
  <si>
    <t>Préparation &amp; Soumission par le Projet</t>
  </si>
  <si>
    <t>Montant Estimatif en FCFA</t>
  </si>
  <si>
    <t>Montant du Marché en FCFA '000</t>
  </si>
  <si>
    <t xml:space="preserve">Montant Estimatif en FCFA </t>
  </si>
  <si>
    <t>Montant estimatif en FCFA '000</t>
  </si>
  <si>
    <t>Date Soumission et Ouverture offres techniques</t>
  </si>
  <si>
    <t>Soumission Rapport Technique</t>
  </si>
  <si>
    <t xml:space="preserve">Evaluation des Propositions Techniques (T) et Financières (F) et Authorization Négociations (N) </t>
  </si>
  <si>
    <t>Montant du Contrat négocié en FCFA '000</t>
  </si>
  <si>
    <t>Préparation Rapport Evaluation (T) &amp; (F)</t>
  </si>
  <si>
    <t>Préparation &amp; Soumission à la BOAD</t>
  </si>
  <si>
    <t xml:space="preserve">Demande de Manifestation d'Intérêt </t>
  </si>
  <si>
    <t>ANO/rapport combiné</t>
  </si>
  <si>
    <t>Date ANO</t>
  </si>
  <si>
    <t>Date/ANO</t>
  </si>
  <si>
    <t>DATE/ANO</t>
  </si>
  <si>
    <t>Méthode de Sélection</t>
  </si>
  <si>
    <t xml:space="preserve">DATE/ANO
Rapp (T)
</t>
  </si>
  <si>
    <t>* : Ne remplir que les cellules jaunes</t>
  </si>
  <si>
    <t>Ne remplir que les cellules jaunes</t>
  </si>
  <si>
    <t>PAYS :</t>
  </si>
  <si>
    <t>AUTORITE CONTRACTANTE :</t>
  </si>
  <si>
    <t>REFERENCES DE L'ACCORD DE PRÊT :</t>
  </si>
  <si>
    <t>DATE D'APPROBATION DU PPM :</t>
  </si>
  <si>
    <t xml:space="preserve">NOM DU PROJET/PROGRAMME : </t>
  </si>
  <si>
    <t>BAILLEURS  DE FONDS:</t>
  </si>
  <si>
    <t>AUTRES ARRANGEMENTS POUR LA PASSATION DES MARCHES :</t>
  </si>
  <si>
    <t>PROCEDURES DE PASSATION DES MARCHES</t>
  </si>
  <si>
    <t xml:space="preserve">
Presse nationale Site BOAD</t>
  </si>
  <si>
    <t>Procédure de passation des marchés</t>
  </si>
  <si>
    <t xml:space="preserve"> Site BOAD
Presse nationale</t>
  </si>
  <si>
    <t>whh</t>
  </si>
  <si>
    <t xml:space="preserve">Acquisition de deux (02) véhicules </t>
  </si>
  <si>
    <t>Audit technique et financier du projet</t>
  </si>
  <si>
    <t xml:space="preserve">Equipement et travaux </t>
  </si>
  <si>
    <t>Lot unique</t>
  </si>
  <si>
    <t>Contrôle et surveillance des travaux</t>
  </si>
  <si>
    <t>Forfait</t>
  </si>
  <si>
    <t>Renforcement de capacité</t>
  </si>
  <si>
    <t>Suivi - évaluation</t>
  </si>
  <si>
    <t>Temps passé</t>
  </si>
  <si>
    <t>30/10/2025</t>
  </si>
  <si>
    <t>30/10/2026</t>
  </si>
  <si>
    <t>NA</t>
  </si>
  <si>
    <t>BURKINA FASO</t>
  </si>
  <si>
    <t>SOCIETE NATIONALE D'ELECTRICITE DU BURKINA (SONABEL)</t>
  </si>
  <si>
    <t>BANQUE OUEST AFRICAINE DE DEVELOPEMENT (BOAD)</t>
  </si>
  <si>
    <t>Quantité</t>
  </si>
  <si>
    <t>-</t>
  </si>
  <si>
    <t>Procédure ouverte sous regionale</t>
  </si>
  <si>
    <t>15 jours</t>
  </si>
  <si>
    <t>31/07/2024</t>
  </si>
  <si>
    <t>Reboisement compensatoire par l'Association pour la Préservation et la Restauration de la Nature (APRN)</t>
  </si>
  <si>
    <t xml:space="preserve">Activités d'information Education et Communication (IEC) dans le cadre de la sensibilisation des parties prenantes en vue de leur adhésion et sur les thématiques liées aux risques et sanitaires </t>
  </si>
  <si>
    <t>Procédure négociée</t>
  </si>
  <si>
    <t>2023008/PR BF 2023 26 00 du 09 août 2023</t>
  </si>
  <si>
    <t>PROJET DE CONSTRUCTION D'UNE CENTRALE SOLAIRE PHOTOVOLTAIQUE D'UNE CAPACITE DE 20 MWc A KOUDOUGOU</t>
  </si>
  <si>
    <t>BURKINA FASO / SONABEL</t>
  </si>
  <si>
    <t>Contrat de Prêt:</t>
  </si>
  <si>
    <t>Projet de construction d'une centrale solaire photovoltaique d'une capacité de 20 MWc par la SONABEL à Koudougou au Burkina Faso</t>
  </si>
  <si>
    <t>Prêt:</t>
  </si>
  <si>
    <t>Réalisation d'une estimation des émissions évitées de gaz à effet de serre (GES) et leur valorisation éventuelle à travers les mécanismes existants</t>
  </si>
  <si>
    <t xml:space="preserve">2023008/PR BF 2023 26 00 </t>
  </si>
  <si>
    <t>Acquisition de matériels informatiques (ordinateurs, imprimante multifonction, photocopieur multifonction, Kits visioconférence) et mobiliers de bureau</t>
  </si>
  <si>
    <t xml:space="preserve">deux (02)  lots </t>
  </si>
  <si>
    <t>Procédure restreinte internationale</t>
  </si>
  <si>
    <t>Procedure restreinte internationale</t>
  </si>
  <si>
    <t>Procédure restreinte sous-régionale</t>
  </si>
  <si>
    <t>Procédure ouverte internationale</t>
  </si>
  <si>
    <t>22/12/2023</t>
  </si>
  <si>
    <t>Procédure restreinte internationale en cinq (5) lots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</si>
</sst>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CFA&quot;;\-#,##0\ &quot;CFA&quot;"/>
    <numFmt numFmtId="165" formatCode="#,##0\ &quot;CFA&quot;;[Red]\-#,##0\ &quot;CFA&quot;"/>
    <numFmt numFmtId="166" formatCode="#,##0.00\ &quot;CFA&quot;;\-#,##0.00\ &quot;CFA&quot;"/>
    <numFmt numFmtId="167" formatCode="#,##0.00\ &quot;CFA&quot;;[Red]\-#,##0.00\ &quot;CFA&quot;"/>
    <numFmt numFmtId="168" formatCode="_-* #,##0\ &quot;CFA&quot;_-;\-* #,##0\ &quot;CFA&quot;_-;_-* &quot;-&quot;\ &quot;CFA&quot;_-;_-@_-"/>
    <numFmt numFmtId="169" formatCode="_-* #,##0\ _C_F_A_-;\-* #,##0\ _C_F_A_-;_-* &quot;-&quot;\ _C_F_A_-;_-@_-"/>
    <numFmt numFmtId="170" formatCode="_-* #,##0.00\ &quot;CFA&quot;_-;\-* #,##0.00\ &quot;CFA&quot;_-;_-* &quot;-&quot;??\ &quot;CFA&quot;_-;_-@_-"/>
    <numFmt numFmtId="171" formatCode="_-* #,##0.00\ _C_F_A_-;\-* #,##0.00\ _C_F_A_-;_-* &quot;-&quot;??\ _C_F_A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d/mm/yy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  <numFmt numFmtId="189" formatCode="#,##0.0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[$-40C]dddd\ d\ mmmm\ yyyy"/>
    <numFmt numFmtId="194" formatCode="[$-40C]d\-mmm\-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Maiandra GD"/>
      <family val="2"/>
    </font>
    <font>
      <sz val="10"/>
      <name val="Maiandra G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Maiandra GD"/>
      <family val="2"/>
    </font>
    <font>
      <b/>
      <sz val="11"/>
      <name val="Maiandra GD"/>
      <family val="2"/>
    </font>
    <font>
      <b/>
      <i/>
      <sz val="12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Maiandra G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84">
    <xf numFmtId="0" fontId="0" fillId="0" borderId="0" xfId="0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 vertical="center"/>
    </xf>
    <xf numFmtId="49" fontId="48" fillId="0" borderId="10" xfId="0" applyNumberFormat="1" applyFont="1" applyFill="1" applyBorder="1" applyAlignment="1" applyProtection="1">
      <alignment/>
      <protection locked="0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34" borderId="17" xfId="0" applyNumberFormat="1" applyFont="1" applyFill="1" applyBorder="1" applyAlignment="1">
      <alignment horizontal="center" vertical="center"/>
    </xf>
    <xf numFmtId="49" fontId="8" fillId="34" borderId="17" xfId="0" applyNumberFormat="1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35" borderId="19" xfId="0" applyNumberFormat="1" applyFont="1" applyFill="1" applyBorder="1" applyAlignment="1" applyProtection="1">
      <alignment wrapText="1"/>
      <protection locked="0"/>
    </xf>
    <xf numFmtId="49" fontId="8" fillId="35" borderId="20" xfId="0" applyNumberFormat="1" applyFont="1" applyFill="1" applyBorder="1" applyAlignment="1" applyProtection="1">
      <alignment/>
      <protection locked="0"/>
    </xf>
    <xf numFmtId="4" fontId="8" fillId="35" borderId="20" xfId="0" applyNumberFormat="1" applyFont="1" applyFill="1" applyBorder="1" applyAlignment="1" applyProtection="1">
      <alignment/>
      <protection locked="0"/>
    </xf>
    <xf numFmtId="49" fontId="8" fillId="0" borderId="16" xfId="0" applyNumberFormat="1" applyFont="1" applyFill="1" applyBorder="1" applyAlignment="1" applyProtection="1">
      <alignment/>
      <protection locked="0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35" borderId="20" xfId="0" applyNumberFormat="1" applyFont="1" applyFill="1" applyBorder="1" applyAlignment="1" applyProtection="1">
      <alignment wrapText="1"/>
      <protection locked="0"/>
    </xf>
    <xf numFmtId="49" fontId="8" fillId="35" borderId="11" xfId="0" applyNumberFormat="1" applyFont="1" applyFill="1" applyBorder="1" applyAlignment="1" applyProtection="1">
      <alignment/>
      <protection locked="0"/>
    </xf>
    <xf numFmtId="4" fontId="8" fillId="35" borderId="11" xfId="0" applyNumberFormat="1" applyFont="1" applyFill="1" applyBorder="1" applyAlignment="1" applyProtection="1">
      <alignment/>
      <protection locked="0"/>
    </xf>
    <xf numFmtId="49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9" fontId="8" fillId="34" borderId="21" xfId="0" applyNumberFormat="1" applyFont="1" applyFill="1" applyBorder="1" applyAlignment="1">
      <alignment/>
    </xf>
    <xf numFmtId="49" fontId="8" fillId="0" borderId="16" xfId="0" applyNumberFormat="1" applyFont="1" applyFill="1" applyBorder="1" applyAlignment="1">
      <alignment/>
    </xf>
    <xf numFmtId="49" fontId="8" fillId="35" borderId="22" xfId="0" applyNumberFormat="1" applyFont="1" applyFill="1" applyBorder="1" applyAlignment="1" applyProtection="1">
      <alignment/>
      <protection locked="0"/>
    </xf>
    <xf numFmtId="49" fontId="8" fillId="0" borderId="23" xfId="0" applyNumberFormat="1" applyFont="1" applyBorder="1" applyAlignment="1">
      <alignment wrapText="1"/>
    </xf>
    <xf numFmtId="49" fontId="8" fillId="35" borderId="24" xfId="0" applyNumberFormat="1" applyFont="1" applyFill="1" applyBorder="1" applyAlignment="1" applyProtection="1">
      <alignment/>
      <protection locked="0"/>
    </xf>
    <xf numFmtId="4" fontId="8" fillId="35" borderId="15" xfId="0" applyNumberFormat="1" applyFont="1" applyFill="1" applyBorder="1" applyAlignment="1" applyProtection="1">
      <alignment/>
      <protection locked="0"/>
    </xf>
    <xf numFmtId="49" fontId="8" fillId="35" borderId="25" xfId="0" applyNumberFormat="1" applyFont="1" applyFill="1" applyBorder="1" applyAlignment="1" applyProtection="1">
      <alignment/>
      <protection locked="0"/>
    </xf>
    <xf numFmtId="49" fontId="7" fillId="33" borderId="26" xfId="0" applyNumberFormat="1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vertical="center"/>
    </xf>
    <xf numFmtId="3" fontId="8" fillId="33" borderId="26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8" fillId="0" borderId="16" xfId="0" applyNumberFormat="1" applyFont="1" applyFill="1" applyBorder="1" applyAlignment="1">
      <alignment/>
    </xf>
    <xf numFmtId="14" fontId="8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vertical="center" wrapText="1"/>
    </xf>
    <xf numFmtId="49" fontId="8" fillId="35" borderId="24" xfId="0" applyNumberFormat="1" applyFont="1" applyFill="1" applyBorder="1" applyAlignment="1" applyProtection="1">
      <alignment wrapText="1"/>
      <protection locked="0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5" borderId="21" xfId="0" applyNumberFormat="1" applyFont="1" applyFill="1" applyBorder="1" applyAlignment="1" applyProtection="1">
      <alignment/>
      <protection locked="0"/>
    </xf>
    <xf numFmtId="49" fontId="8" fillId="34" borderId="22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49" fontId="10" fillId="33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 applyProtection="1">
      <alignment wrapText="1"/>
      <protection locked="0"/>
    </xf>
    <xf numFmtId="49" fontId="9" fillId="35" borderId="20" xfId="0" applyNumberFormat="1" applyFont="1" applyFill="1" applyBorder="1" applyAlignment="1" applyProtection="1">
      <alignment/>
      <protection locked="0"/>
    </xf>
    <xf numFmtId="4" fontId="9" fillId="35" borderId="20" xfId="0" applyNumberFormat="1" applyFont="1" applyFill="1" applyBorder="1" applyAlignment="1" applyProtection="1">
      <alignment/>
      <protection locked="0"/>
    </xf>
    <xf numFmtId="49" fontId="9" fillId="35" borderId="28" xfId="0" applyNumberFormat="1" applyFont="1" applyFill="1" applyBorder="1" applyAlignment="1" applyProtection="1">
      <alignment/>
      <protection locked="0"/>
    </xf>
    <xf numFmtId="49" fontId="9" fillId="35" borderId="29" xfId="0" applyNumberFormat="1" applyFont="1" applyFill="1" applyBorder="1" applyAlignment="1" applyProtection="1">
      <alignment/>
      <protection locked="0"/>
    </xf>
    <xf numFmtId="49" fontId="8" fillId="35" borderId="11" xfId="0" applyNumberFormat="1" applyFont="1" applyFill="1" applyBorder="1" applyAlignment="1" applyProtection="1">
      <alignment horizontal="center"/>
      <protection locked="0"/>
    </xf>
    <xf numFmtId="49" fontId="8" fillId="34" borderId="24" xfId="0" applyNumberFormat="1" applyFont="1" applyFill="1" applyBorder="1" applyAlignment="1">
      <alignment vertical="center" wrapText="1"/>
    </xf>
    <xf numFmtId="49" fontId="9" fillId="35" borderId="24" xfId="0" applyNumberFormat="1" applyFont="1" applyFill="1" applyBorder="1" applyAlignment="1" applyProtection="1">
      <alignment wrapText="1"/>
      <protection locked="0"/>
    </xf>
    <xf numFmtId="49" fontId="9" fillId="35" borderId="11" xfId="0" applyNumberFormat="1" applyFont="1" applyFill="1" applyBorder="1" applyAlignment="1" applyProtection="1">
      <alignment/>
      <protection locked="0"/>
    </xf>
    <xf numFmtId="4" fontId="9" fillId="35" borderId="11" xfId="0" applyNumberFormat="1" applyFont="1" applyFill="1" applyBorder="1" applyAlignment="1" applyProtection="1">
      <alignment/>
      <protection locked="0"/>
    </xf>
    <xf numFmtId="49" fontId="9" fillId="35" borderId="21" xfId="0" applyNumberFormat="1" applyFont="1" applyFill="1" applyBorder="1" applyAlignment="1" applyProtection="1">
      <alignment/>
      <protection locked="0"/>
    </xf>
    <xf numFmtId="49" fontId="9" fillId="35" borderId="22" xfId="0" applyNumberFormat="1" applyFont="1" applyFill="1" applyBorder="1" applyAlignment="1" applyProtection="1">
      <alignment/>
      <protection locked="0"/>
    </xf>
    <xf numFmtId="49" fontId="10" fillId="33" borderId="26" xfId="0" applyNumberFormat="1" applyFont="1" applyFill="1" applyBorder="1" applyAlignment="1">
      <alignment vertical="center"/>
    </xf>
    <xf numFmtId="49" fontId="9" fillId="33" borderId="26" xfId="0" applyNumberFormat="1" applyFont="1" applyFill="1" applyBorder="1" applyAlignment="1">
      <alignment vertical="center"/>
    </xf>
    <xf numFmtId="192" fontId="10" fillId="33" borderId="26" xfId="46" applyNumberFormat="1" applyFont="1" applyFill="1" applyBorder="1" applyAlignment="1">
      <alignment horizontal="center" vertical="center"/>
    </xf>
    <xf numFmtId="49" fontId="9" fillId="33" borderId="3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9" fillId="0" borderId="31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34" borderId="17" xfId="0" applyNumberFormat="1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 vertical="center"/>
    </xf>
    <xf numFmtId="4" fontId="9" fillId="34" borderId="17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2" fillId="33" borderId="15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32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1" fillId="34" borderId="17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/>
    </xf>
    <xf numFmtId="4" fontId="11" fillId="34" borderId="17" xfId="0" applyNumberFormat="1" applyFont="1" applyFill="1" applyBorder="1" applyAlignment="1">
      <alignment/>
    </xf>
    <xf numFmtId="49" fontId="11" fillId="34" borderId="18" xfId="0" applyNumberFormat="1" applyFont="1" applyFill="1" applyBorder="1" applyAlignment="1">
      <alignment/>
    </xf>
    <xf numFmtId="49" fontId="11" fillId="0" borderId="16" xfId="0" applyNumberFormat="1" applyFont="1" applyFill="1" applyBorder="1" applyAlignment="1">
      <alignment/>
    </xf>
    <xf numFmtId="49" fontId="11" fillId="35" borderId="16" xfId="0" applyNumberFormat="1" applyFont="1" applyFill="1" applyBorder="1" applyAlignment="1" applyProtection="1">
      <alignment wrapText="1"/>
      <protection locked="0"/>
    </xf>
    <xf numFmtId="49" fontId="11" fillId="35" borderId="20" xfId="0" applyNumberFormat="1" applyFont="1" applyFill="1" applyBorder="1" applyAlignment="1" applyProtection="1">
      <alignment/>
      <protection locked="0"/>
    </xf>
    <xf numFmtId="4" fontId="11" fillId="35" borderId="20" xfId="0" applyNumberFormat="1" applyFont="1" applyFill="1" applyBorder="1" applyAlignment="1" applyProtection="1">
      <alignment/>
      <protection locked="0"/>
    </xf>
    <xf numFmtId="49" fontId="11" fillId="0" borderId="16" xfId="0" applyNumberFormat="1" applyFont="1" applyFill="1" applyBorder="1" applyAlignment="1" applyProtection="1">
      <alignment/>
      <protection locked="0"/>
    </xf>
    <xf numFmtId="49" fontId="11" fillId="34" borderId="11" xfId="0" applyNumberFormat="1" applyFont="1" applyFill="1" applyBorder="1" applyAlignment="1">
      <alignment vertical="center"/>
    </xf>
    <xf numFmtId="49" fontId="11" fillId="34" borderId="11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vertical="center" wrapText="1"/>
    </xf>
    <xf numFmtId="14" fontId="11" fillId="34" borderId="11" xfId="0" applyNumberFormat="1" applyFont="1" applyFill="1" applyBorder="1" applyAlignment="1">
      <alignment horizontal="center" vertical="center"/>
    </xf>
    <xf numFmtId="14" fontId="11" fillId="34" borderId="2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vertical="center"/>
    </xf>
    <xf numFmtId="49" fontId="11" fillId="35" borderId="24" xfId="0" applyNumberFormat="1" applyFont="1" applyFill="1" applyBorder="1" applyAlignment="1" applyProtection="1">
      <alignment wrapText="1"/>
      <protection locked="0"/>
    </xf>
    <xf numFmtId="49" fontId="11" fillId="35" borderId="11" xfId="0" applyNumberFormat="1" applyFont="1" applyFill="1" applyBorder="1" applyAlignment="1" applyProtection="1">
      <alignment/>
      <protection locked="0"/>
    </xf>
    <xf numFmtId="49" fontId="11" fillId="35" borderId="11" xfId="0" applyNumberFormat="1" applyFont="1" applyFill="1" applyBorder="1" applyAlignment="1" applyProtection="1">
      <alignment horizontal="left"/>
      <protection locked="0"/>
    </xf>
    <xf numFmtId="4" fontId="11" fillId="35" borderId="11" xfId="0" applyNumberFormat="1" applyFont="1" applyFill="1" applyBorder="1" applyAlignment="1" applyProtection="1">
      <alignment/>
      <protection locked="0"/>
    </xf>
    <xf numFmtId="49" fontId="11" fillId="34" borderId="11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35" borderId="22" xfId="0" applyNumberFormat="1" applyFont="1" applyFill="1" applyBorder="1" applyAlignment="1" applyProtection="1">
      <alignment/>
      <protection locked="0"/>
    </xf>
    <xf numFmtId="49" fontId="12" fillId="33" borderId="26" xfId="0" applyNumberFormat="1" applyFont="1" applyFill="1" applyBorder="1" applyAlignment="1">
      <alignment vertical="center"/>
    </xf>
    <xf numFmtId="49" fontId="11" fillId="33" borderId="26" xfId="0" applyNumberFormat="1" applyFont="1" applyFill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49" fontId="11" fillId="33" borderId="3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9" fontId="11" fillId="0" borderId="0" xfId="0" applyNumberFormat="1" applyFont="1" applyFill="1" applyBorder="1" applyAlignment="1" applyProtection="1">
      <alignment/>
      <protection locked="0"/>
    </xf>
    <xf numFmtId="49" fontId="11" fillId="0" borderId="16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Border="1" applyAlignment="1">
      <alignment/>
    </xf>
    <xf numFmtId="49" fontId="9" fillId="0" borderId="27" xfId="0" applyNumberFormat="1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/>
      <protection locked="0"/>
    </xf>
    <xf numFmtId="49" fontId="10" fillId="0" borderId="27" xfId="0" applyNumberFormat="1" applyFont="1" applyBorder="1" applyAlignment="1">
      <alignment vertical="center"/>
    </xf>
    <xf numFmtId="49" fontId="10" fillId="0" borderId="29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>
      <alignment/>
    </xf>
    <xf numFmtId="49" fontId="9" fillId="0" borderId="20" xfId="0" applyNumberFormat="1" applyFont="1" applyFill="1" applyBorder="1" applyAlignment="1">
      <alignment vertical="center"/>
    </xf>
    <xf numFmtId="49" fontId="8" fillId="0" borderId="33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49" fontId="11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/>
    </xf>
    <xf numFmtId="49" fontId="12" fillId="33" borderId="34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1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10" fillId="33" borderId="21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49" fontId="10" fillId="33" borderId="29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49" fontId="10" fillId="33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123"/>
  <sheetViews>
    <sheetView tabSelected="1" zoomScale="110" zoomScaleNormal="110" zoomScalePageLayoutView="0" workbookViewId="0" topLeftCell="A1">
      <selection activeCell="I27" sqref="I27"/>
    </sheetView>
  </sheetViews>
  <sheetFormatPr defaultColWidth="9.28125" defaultRowHeight="12.75"/>
  <cols>
    <col min="1" max="1" width="38.140625" style="86" customWidth="1"/>
    <col min="2" max="2" width="10.8515625" style="86" customWidth="1"/>
    <col min="3" max="3" width="10.7109375" style="86" customWidth="1"/>
    <col min="4" max="4" width="14.7109375" style="86" customWidth="1"/>
    <col min="5" max="5" width="12.28125" style="86" customWidth="1"/>
    <col min="6" max="6" width="12.7109375" style="86" customWidth="1"/>
    <col min="7" max="7" width="13.00390625" style="86" customWidth="1"/>
    <col min="8" max="8" width="14.7109375" style="86" customWidth="1"/>
    <col min="9" max="9" width="12.7109375" style="86" customWidth="1"/>
    <col min="10" max="10" width="13.00390625" style="86" customWidth="1"/>
    <col min="11" max="11" width="12.57421875" style="86" customWidth="1"/>
    <col min="12" max="12" width="13.00390625" style="86" customWidth="1"/>
    <col min="13" max="13" width="13.421875" style="86" customWidth="1"/>
    <col min="14" max="14" width="11.7109375" style="86" customWidth="1"/>
    <col min="15" max="15" width="13.28125" style="86" customWidth="1"/>
    <col min="16" max="16" width="13.421875" style="86" customWidth="1"/>
    <col min="17" max="17" width="4.8515625" style="131" customWidth="1"/>
    <col min="18" max="18" width="11.8515625" style="86" customWidth="1"/>
    <col min="19" max="19" width="15.28125" style="86" customWidth="1"/>
    <col min="20" max="20" width="15.00390625" style="86" customWidth="1"/>
    <col min="21" max="16384" width="9.28125" style="86" customWidth="1"/>
  </cols>
  <sheetData>
    <row r="1" ht="15">
      <c r="Q1" s="87"/>
    </row>
    <row r="2" spans="1:17" ht="18" customHeight="1">
      <c r="A2" s="88" t="s">
        <v>65</v>
      </c>
      <c r="B2" s="86" t="s">
        <v>89</v>
      </c>
      <c r="Q2" s="87"/>
    </row>
    <row r="3" spans="1:17" ht="18" customHeight="1">
      <c r="A3" s="88" t="s">
        <v>69</v>
      </c>
      <c r="B3" s="86" t="s">
        <v>101</v>
      </c>
      <c r="Q3" s="87"/>
    </row>
    <row r="4" spans="1:17" ht="18" customHeight="1">
      <c r="A4" s="88" t="s">
        <v>66</v>
      </c>
      <c r="B4" s="86" t="s">
        <v>90</v>
      </c>
      <c r="Q4" s="87"/>
    </row>
    <row r="5" spans="1:17" ht="18" customHeight="1">
      <c r="A5" s="88" t="s">
        <v>67</v>
      </c>
      <c r="B5" s="86" t="s">
        <v>100</v>
      </c>
      <c r="Q5" s="87"/>
    </row>
    <row r="6" spans="1:17" ht="18" customHeight="1">
      <c r="A6" s="88" t="s">
        <v>68</v>
      </c>
      <c r="B6" s="86" t="s">
        <v>114</v>
      </c>
      <c r="Q6" s="87"/>
    </row>
    <row r="7" spans="1:17" ht="18" customHeight="1">
      <c r="A7" s="88" t="s">
        <v>70</v>
      </c>
      <c r="B7" s="86" t="s">
        <v>91</v>
      </c>
      <c r="Q7" s="87"/>
    </row>
    <row r="8" spans="1:17" ht="11.25" customHeight="1">
      <c r="A8" s="88"/>
      <c r="B8" s="88"/>
      <c r="C8" s="88"/>
      <c r="D8" s="88"/>
      <c r="E8" s="88"/>
      <c r="Q8" s="87"/>
    </row>
    <row r="9" spans="1:17" ht="18" customHeight="1">
      <c r="A9" s="88" t="s">
        <v>72</v>
      </c>
      <c r="B9" s="88"/>
      <c r="C9" s="88"/>
      <c r="D9" s="88"/>
      <c r="E9" s="88"/>
      <c r="Q9" s="87"/>
    </row>
    <row r="10" spans="1:17" ht="11.25" customHeight="1">
      <c r="A10" s="88"/>
      <c r="B10" s="88"/>
      <c r="C10" s="88"/>
      <c r="D10" s="88"/>
      <c r="E10" s="88"/>
      <c r="Q10" s="87"/>
    </row>
    <row r="11" spans="1:17" ht="15">
      <c r="A11" s="88" t="s">
        <v>71</v>
      </c>
      <c r="B11" s="88"/>
      <c r="C11" s="88"/>
      <c r="Q11" s="87"/>
    </row>
    <row r="12" ht="15">
      <c r="Q12" s="87"/>
    </row>
    <row r="13" spans="1:17" ht="15">
      <c r="A13" s="89"/>
      <c r="F13" s="154" t="s">
        <v>43</v>
      </c>
      <c r="G13" s="155"/>
      <c r="Q13" s="87"/>
    </row>
    <row r="14" spans="1:20" s="93" customFormat="1" ht="31.5" customHeight="1">
      <c r="A14" s="90"/>
      <c r="B14" s="86"/>
      <c r="C14" s="151" t="s">
        <v>3</v>
      </c>
      <c r="D14" s="152"/>
      <c r="E14" s="152"/>
      <c r="F14" s="156"/>
      <c r="G14" s="157"/>
      <c r="H14" s="91" t="s">
        <v>30</v>
      </c>
      <c r="I14" s="152" t="s">
        <v>4</v>
      </c>
      <c r="J14" s="153"/>
      <c r="K14" s="151" t="s">
        <v>7</v>
      </c>
      <c r="L14" s="153"/>
      <c r="M14" s="151" t="s">
        <v>14</v>
      </c>
      <c r="N14" s="152"/>
      <c r="O14" s="152"/>
      <c r="P14" s="153"/>
      <c r="Q14" s="92"/>
      <c r="R14" s="151" t="s">
        <v>33</v>
      </c>
      <c r="S14" s="152"/>
      <c r="T14" s="153"/>
    </row>
    <row r="15" spans="1:20" s="93" customFormat="1" ht="76.5" customHeight="1" thickBot="1">
      <c r="A15" s="94" t="s">
        <v>0</v>
      </c>
      <c r="B15" s="95" t="s">
        <v>1</v>
      </c>
      <c r="C15" s="95" t="s">
        <v>2</v>
      </c>
      <c r="D15" s="95" t="s">
        <v>48</v>
      </c>
      <c r="E15" s="95" t="s">
        <v>74</v>
      </c>
      <c r="F15" s="96" t="s">
        <v>45</v>
      </c>
      <c r="G15" s="96" t="s">
        <v>59</v>
      </c>
      <c r="H15" s="95" t="s">
        <v>73</v>
      </c>
      <c r="I15" s="95" t="s">
        <v>5</v>
      </c>
      <c r="J15" s="95" t="s">
        <v>6</v>
      </c>
      <c r="K15" s="95" t="s">
        <v>8</v>
      </c>
      <c r="L15" s="97" t="s">
        <v>59</v>
      </c>
      <c r="M15" s="97" t="s">
        <v>59</v>
      </c>
      <c r="N15" s="96" t="s">
        <v>47</v>
      </c>
      <c r="O15" s="96" t="s">
        <v>9</v>
      </c>
      <c r="P15" s="98" t="s">
        <v>10</v>
      </c>
      <c r="Q15" s="99"/>
      <c r="R15" s="95" t="s">
        <v>39</v>
      </c>
      <c r="S15" s="95" t="s">
        <v>37</v>
      </c>
      <c r="T15" s="95" t="s">
        <v>38</v>
      </c>
    </row>
    <row r="16" spans="1:20" ht="19.5" customHeight="1" thickBot="1" thickTop="1">
      <c r="A16" s="100" t="s">
        <v>44</v>
      </c>
      <c r="B16" s="101"/>
      <c r="C16" s="101"/>
      <c r="D16" s="102"/>
      <c r="E16" s="101"/>
      <c r="F16" s="101"/>
      <c r="G16" s="101"/>
      <c r="H16" s="103"/>
      <c r="I16" s="103"/>
      <c r="J16" s="101"/>
      <c r="K16" s="101"/>
      <c r="L16" s="101"/>
      <c r="M16" s="101"/>
      <c r="N16" s="102"/>
      <c r="O16" s="101"/>
      <c r="P16" s="101"/>
      <c r="Q16" s="104"/>
      <c r="R16" s="101"/>
      <c r="S16" s="101"/>
      <c r="T16" s="101"/>
    </row>
    <row r="17" spans="1:20" ht="19.5" customHeight="1">
      <c r="A17" s="105"/>
      <c r="B17" s="106"/>
      <c r="C17" s="106"/>
      <c r="D17" s="107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06"/>
      <c r="P17" s="106"/>
      <c r="Q17" s="108"/>
      <c r="R17" s="106"/>
      <c r="S17" s="106"/>
      <c r="T17" s="106"/>
    </row>
    <row r="18" spans="1:20" s="93" customFormat="1" ht="43.5" customHeight="1">
      <c r="A18" s="109" t="s">
        <v>77</v>
      </c>
      <c r="B18" s="109"/>
      <c r="C18" s="110" t="s">
        <v>80</v>
      </c>
      <c r="D18" s="111">
        <v>75000000</v>
      </c>
      <c r="E18" s="112" t="s">
        <v>94</v>
      </c>
      <c r="F18" s="113">
        <v>45338</v>
      </c>
      <c r="G18" s="113">
        <f>F18+28</f>
        <v>45366</v>
      </c>
      <c r="H18" s="114">
        <f>G18+7</f>
        <v>45373</v>
      </c>
      <c r="I18" s="114">
        <f>H18</f>
        <v>45373</v>
      </c>
      <c r="J18" s="113">
        <f>I18+45</f>
        <v>45418</v>
      </c>
      <c r="K18" s="113">
        <f>J18+21</f>
        <v>45439</v>
      </c>
      <c r="L18" s="113">
        <f>K18+14</f>
        <v>45453</v>
      </c>
      <c r="M18" s="113">
        <f>L18+21</f>
        <v>45474</v>
      </c>
      <c r="N18" s="115"/>
      <c r="O18" s="113">
        <f>M18+4</f>
        <v>45478</v>
      </c>
      <c r="P18" s="113">
        <f>O18+4</f>
        <v>45482</v>
      </c>
      <c r="Q18" s="116"/>
      <c r="R18" s="110" t="s">
        <v>88</v>
      </c>
      <c r="S18" s="113">
        <f>P18+90</f>
        <v>45572</v>
      </c>
      <c r="T18" s="113">
        <f>S18</f>
        <v>45572</v>
      </c>
    </row>
    <row r="19" spans="1:20" ht="19.5" customHeight="1">
      <c r="A19" s="117"/>
      <c r="B19" s="118"/>
      <c r="C19" s="119"/>
      <c r="D19" s="120"/>
      <c r="E19" s="118"/>
      <c r="F19" s="106"/>
      <c r="G19" s="118"/>
      <c r="H19" s="118"/>
      <c r="I19" s="118"/>
      <c r="J19" s="118"/>
      <c r="K19" s="118"/>
      <c r="L19" s="118"/>
      <c r="M19" s="118"/>
      <c r="N19" s="120"/>
      <c r="O19" s="118"/>
      <c r="P19" s="118"/>
      <c r="Q19" s="108"/>
      <c r="R19" s="118"/>
      <c r="S19" s="118"/>
      <c r="T19" s="118"/>
    </row>
    <row r="20" spans="1:20" s="123" customFormat="1" ht="65.25" customHeight="1">
      <c r="A20" s="121" t="s">
        <v>108</v>
      </c>
      <c r="B20" s="110"/>
      <c r="C20" s="150" t="s">
        <v>109</v>
      </c>
      <c r="D20" s="111">
        <v>35000000</v>
      </c>
      <c r="E20" s="112" t="s">
        <v>94</v>
      </c>
      <c r="F20" s="113">
        <v>45338</v>
      </c>
      <c r="G20" s="113">
        <f>F20+28</f>
        <v>45366</v>
      </c>
      <c r="H20" s="114">
        <f>G20+7</f>
        <v>45373</v>
      </c>
      <c r="I20" s="114">
        <f>H20</f>
        <v>45373</v>
      </c>
      <c r="J20" s="113">
        <f>I20+45</f>
        <v>45418</v>
      </c>
      <c r="K20" s="113">
        <f>J20+21</f>
        <v>45439</v>
      </c>
      <c r="L20" s="113">
        <f>K20+14</f>
        <v>45453</v>
      </c>
      <c r="M20" s="113">
        <f>L20+21</f>
        <v>45474</v>
      </c>
      <c r="N20" s="115"/>
      <c r="O20" s="113">
        <f>M20+4</f>
        <v>45478</v>
      </c>
      <c r="P20" s="113">
        <f>O20+4</f>
        <v>45482</v>
      </c>
      <c r="Q20" s="122"/>
      <c r="R20" s="110" t="s">
        <v>88</v>
      </c>
      <c r="S20" s="113">
        <f>P20+60</f>
        <v>45542</v>
      </c>
      <c r="T20" s="113">
        <f>S20</f>
        <v>45542</v>
      </c>
    </row>
    <row r="21" spans="1:20" ht="19.5" customHeight="1" thickBot="1">
      <c r="A21" s="117"/>
      <c r="B21" s="118"/>
      <c r="C21" s="119"/>
      <c r="D21" s="120"/>
      <c r="E21" s="118"/>
      <c r="F21" s="106"/>
      <c r="G21" s="118"/>
      <c r="H21" s="118"/>
      <c r="I21" s="118"/>
      <c r="J21" s="118"/>
      <c r="K21" s="118"/>
      <c r="L21" s="118"/>
      <c r="M21" s="118"/>
      <c r="N21" s="120"/>
      <c r="O21" s="118"/>
      <c r="P21" s="118"/>
      <c r="Q21" s="108"/>
      <c r="R21" s="124"/>
      <c r="S21" s="124"/>
      <c r="T21" s="124"/>
    </row>
    <row r="22" spans="1:20" s="93" customFormat="1" ht="19.5" customHeight="1" thickTop="1">
      <c r="A22" s="125" t="s">
        <v>31</v>
      </c>
      <c r="B22" s="126"/>
      <c r="C22" s="126"/>
      <c r="D22" s="127">
        <f>SUM(D18:D21)</f>
        <v>110000000</v>
      </c>
      <c r="E22" s="126"/>
      <c r="F22" s="128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16"/>
      <c r="R22" s="126"/>
      <c r="S22" s="126"/>
      <c r="T22" s="126"/>
    </row>
    <row r="23" spans="1:17" ht="15">
      <c r="A23" s="88" t="s">
        <v>64</v>
      </c>
      <c r="Q23" s="87"/>
    </row>
    <row r="24" spans="4:17" ht="15">
      <c r="D24" s="129"/>
      <c r="N24" s="130"/>
      <c r="Q24" s="87"/>
    </row>
    <row r="25" ht="15">
      <c r="Q25" s="87"/>
    </row>
    <row r="26" ht="15">
      <c r="Q26" s="87"/>
    </row>
    <row r="27" ht="15">
      <c r="Q27" s="87"/>
    </row>
    <row r="28" ht="15">
      <c r="Q28" s="87"/>
    </row>
    <row r="29" ht="15">
      <c r="Q29" s="87"/>
    </row>
    <row r="30" ht="15">
      <c r="Q30" s="87"/>
    </row>
    <row r="31" ht="15">
      <c r="Q31" s="87"/>
    </row>
    <row r="32" ht="15">
      <c r="Q32" s="87"/>
    </row>
    <row r="33" ht="15">
      <c r="Q33" s="87"/>
    </row>
    <row r="34" ht="15">
      <c r="Q34" s="87"/>
    </row>
    <row r="35" ht="15">
      <c r="Q35" s="87"/>
    </row>
    <row r="36" ht="15">
      <c r="Q36" s="87"/>
    </row>
    <row r="37" ht="15">
      <c r="Q37" s="87"/>
    </row>
    <row r="38" ht="15">
      <c r="Q38" s="87"/>
    </row>
    <row r="39" ht="15">
      <c r="Q39" s="87"/>
    </row>
    <row r="40" ht="15">
      <c r="Q40" s="87"/>
    </row>
    <row r="41" ht="15">
      <c r="Q41" s="87"/>
    </row>
    <row r="42" ht="15">
      <c r="Q42" s="87"/>
    </row>
    <row r="43" ht="15">
      <c r="Q43" s="87"/>
    </row>
    <row r="44" ht="15">
      <c r="Q44" s="87"/>
    </row>
    <row r="45" ht="15">
      <c r="Q45" s="87"/>
    </row>
    <row r="46" ht="15">
      <c r="Q46" s="87"/>
    </row>
    <row r="47" ht="15">
      <c r="Q47" s="87"/>
    </row>
    <row r="48" ht="15">
      <c r="Q48" s="87"/>
    </row>
    <row r="49" ht="15">
      <c r="Q49" s="87"/>
    </row>
    <row r="50" ht="15">
      <c r="Q50" s="87"/>
    </row>
    <row r="51" ht="15">
      <c r="Q51" s="87"/>
    </row>
    <row r="52" ht="15">
      <c r="Q52" s="87"/>
    </row>
    <row r="53" ht="15">
      <c r="Q53" s="87"/>
    </row>
    <row r="54" ht="15">
      <c r="Q54" s="87"/>
    </row>
    <row r="55" ht="15">
      <c r="Q55" s="87"/>
    </row>
    <row r="56" ht="15">
      <c r="Q56" s="87"/>
    </row>
    <row r="57" ht="15">
      <c r="Q57" s="87"/>
    </row>
    <row r="58" ht="15">
      <c r="Q58" s="87"/>
    </row>
    <row r="59" ht="15">
      <c r="Q59" s="87"/>
    </row>
    <row r="60" ht="15">
      <c r="Q60" s="87"/>
    </row>
    <row r="61" ht="15">
      <c r="Q61" s="87"/>
    </row>
    <row r="62" ht="15">
      <c r="Q62" s="87"/>
    </row>
    <row r="63" ht="15">
      <c r="Q63" s="87"/>
    </row>
    <row r="64" ht="15">
      <c r="Q64" s="87"/>
    </row>
    <row r="65" ht="15">
      <c r="Q65" s="87"/>
    </row>
    <row r="66" ht="15">
      <c r="Q66" s="87"/>
    </row>
    <row r="67" ht="15">
      <c r="Q67" s="87"/>
    </row>
    <row r="68" ht="15">
      <c r="Q68" s="87"/>
    </row>
    <row r="69" ht="15">
      <c r="Q69" s="87"/>
    </row>
    <row r="70" ht="15">
      <c r="Q70" s="87"/>
    </row>
    <row r="71" ht="15">
      <c r="Q71" s="87"/>
    </row>
    <row r="72" ht="15">
      <c r="Q72" s="87"/>
    </row>
    <row r="73" ht="15">
      <c r="Q73" s="87"/>
    </row>
    <row r="74" ht="15">
      <c r="Q74" s="87"/>
    </row>
    <row r="75" ht="15">
      <c r="Q75" s="87"/>
    </row>
    <row r="76" ht="15">
      <c r="Q76" s="87"/>
    </row>
    <row r="77" ht="15">
      <c r="Q77" s="87"/>
    </row>
    <row r="78" ht="15">
      <c r="Q78" s="87"/>
    </row>
    <row r="79" ht="15">
      <c r="Q79" s="87"/>
    </row>
    <row r="80" ht="15">
      <c r="Q80" s="87"/>
    </row>
    <row r="81" ht="15">
      <c r="Q81" s="87"/>
    </row>
    <row r="82" ht="15">
      <c r="Q82" s="87"/>
    </row>
    <row r="83" ht="15">
      <c r="Q83" s="87"/>
    </row>
    <row r="84" ht="15">
      <c r="Q84" s="87"/>
    </row>
    <row r="85" ht="15">
      <c r="Q85" s="87"/>
    </row>
    <row r="86" ht="15">
      <c r="Q86" s="87"/>
    </row>
    <row r="87" ht="15">
      <c r="Q87" s="87"/>
    </row>
    <row r="88" ht="15">
      <c r="Q88" s="87"/>
    </row>
    <row r="89" ht="15">
      <c r="Q89" s="87"/>
    </row>
    <row r="90" ht="15">
      <c r="Q90" s="87"/>
    </row>
    <row r="91" ht="15">
      <c r="Q91" s="87"/>
    </row>
    <row r="92" ht="15">
      <c r="Q92" s="87"/>
    </row>
    <row r="93" ht="15">
      <c r="Q93" s="87"/>
    </row>
    <row r="94" ht="15">
      <c r="Q94" s="87"/>
    </row>
    <row r="95" ht="15">
      <c r="Q95" s="87"/>
    </row>
    <row r="96" ht="15">
      <c r="Q96" s="87"/>
    </row>
    <row r="97" ht="15">
      <c r="Q97" s="87"/>
    </row>
    <row r="98" ht="15">
      <c r="Q98" s="87"/>
    </row>
    <row r="99" ht="15">
      <c r="Q99" s="87"/>
    </row>
    <row r="100" ht="15">
      <c r="Q100" s="87"/>
    </row>
    <row r="101" ht="15">
      <c r="Q101" s="87"/>
    </row>
    <row r="102" ht="15">
      <c r="Q102" s="87"/>
    </row>
    <row r="103" ht="15">
      <c r="Q103" s="87"/>
    </row>
    <row r="104" ht="15">
      <c r="Q104" s="87"/>
    </row>
    <row r="105" ht="15">
      <c r="Q105" s="87"/>
    </row>
    <row r="106" ht="15">
      <c r="Q106" s="87"/>
    </row>
    <row r="107" ht="15">
      <c r="Q107" s="87"/>
    </row>
    <row r="108" ht="15">
      <c r="Q108" s="87"/>
    </row>
    <row r="109" ht="15">
      <c r="Q109" s="87"/>
    </row>
    <row r="110" ht="15">
      <c r="Q110" s="87"/>
    </row>
    <row r="111" ht="15">
      <c r="Q111" s="87"/>
    </row>
    <row r="112" ht="15">
      <c r="Q112" s="87"/>
    </row>
    <row r="113" ht="15">
      <c r="Q113" s="87"/>
    </row>
    <row r="114" ht="15">
      <c r="Q114" s="87"/>
    </row>
    <row r="115" ht="15">
      <c r="Q115" s="87"/>
    </row>
    <row r="116" ht="15">
      <c r="Q116" s="87"/>
    </row>
    <row r="117" ht="15">
      <c r="Q117" s="87"/>
    </row>
    <row r="118" ht="15">
      <c r="Q118" s="87"/>
    </row>
    <row r="119" ht="15">
      <c r="Q119" s="87"/>
    </row>
    <row r="120" ht="15">
      <c r="Q120" s="87"/>
    </row>
    <row r="121" ht="15">
      <c r="Q121" s="87"/>
    </row>
    <row r="122" ht="15">
      <c r="Q122" s="87"/>
    </row>
    <row r="123" ht="15">
      <c r="Q123" s="87"/>
    </row>
    <row r="124" ht="15">
      <c r="Q124" s="87"/>
    </row>
    <row r="125" ht="15">
      <c r="Q125" s="87"/>
    </row>
    <row r="126" ht="15">
      <c r="Q126" s="87"/>
    </row>
    <row r="127" ht="15">
      <c r="Q127" s="87"/>
    </row>
    <row r="128" ht="15">
      <c r="Q128" s="87"/>
    </row>
    <row r="129" ht="15">
      <c r="Q129" s="87"/>
    </row>
    <row r="130" ht="15">
      <c r="Q130" s="87"/>
    </row>
    <row r="131" ht="15">
      <c r="Q131" s="87"/>
    </row>
    <row r="132" ht="15">
      <c r="Q132" s="87"/>
    </row>
    <row r="133" ht="15">
      <c r="Q133" s="87"/>
    </row>
    <row r="134" ht="15">
      <c r="Q134" s="87"/>
    </row>
    <row r="135" ht="15">
      <c r="Q135" s="87"/>
    </row>
    <row r="136" ht="15">
      <c r="Q136" s="87"/>
    </row>
    <row r="137" ht="15">
      <c r="Q137" s="87"/>
    </row>
    <row r="138" ht="15">
      <c r="Q138" s="87"/>
    </row>
    <row r="139" ht="15">
      <c r="Q139" s="87"/>
    </row>
    <row r="140" ht="15">
      <c r="Q140" s="87"/>
    </row>
    <row r="141" ht="15">
      <c r="Q141" s="87"/>
    </row>
    <row r="142" ht="15">
      <c r="Q142" s="87"/>
    </row>
    <row r="143" ht="15">
      <c r="Q143" s="87"/>
    </row>
    <row r="144" ht="15">
      <c r="Q144" s="87"/>
    </row>
    <row r="145" ht="15">
      <c r="Q145" s="87"/>
    </row>
    <row r="146" ht="15">
      <c r="Q146" s="87"/>
    </row>
    <row r="147" ht="15">
      <c r="Q147" s="87"/>
    </row>
    <row r="148" ht="15">
      <c r="Q148" s="87"/>
    </row>
    <row r="149" ht="15">
      <c r="Q149" s="87"/>
    </row>
    <row r="150" ht="15">
      <c r="Q150" s="87"/>
    </row>
    <row r="151" ht="15">
      <c r="Q151" s="87"/>
    </row>
    <row r="152" ht="15">
      <c r="Q152" s="87"/>
    </row>
    <row r="153" ht="15">
      <c r="Q153" s="87"/>
    </row>
    <row r="154" ht="15">
      <c r="Q154" s="87"/>
    </row>
    <row r="155" ht="15">
      <c r="Q155" s="87"/>
    </row>
    <row r="156" ht="15">
      <c r="Q156" s="87"/>
    </row>
    <row r="157" ht="15">
      <c r="Q157" s="87"/>
    </row>
    <row r="158" ht="15">
      <c r="Q158" s="87"/>
    </row>
    <row r="159" ht="15">
      <c r="Q159" s="87"/>
    </row>
    <row r="160" ht="15">
      <c r="Q160" s="87"/>
    </row>
    <row r="161" ht="15">
      <c r="Q161" s="87"/>
    </row>
    <row r="162" ht="15">
      <c r="Q162" s="87"/>
    </row>
    <row r="163" ht="15">
      <c r="Q163" s="87"/>
    </row>
    <row r="164" ht="15">
      <c r="Q164" s="87"/>
    </row>
    <row r="165" ht="15">
      <c r="Q165" s="87"/>
    </row>
    <row r="166" ht="15">
      <c r="Q166" s="87"/>
    </row>
    <row r="167" ht="15">
      <c r="Q167" s="87"/>
    </row>
    <row r="168" ht="15">
      <c r="Q168" s="87"/>
    </row>
    <row r="169" ht="15">
      <c r="Q169" s="87"/>
    </row>
    <row r="170" ht="15">
      <c r="Q170" s="87"/>
    </row>
    <row r="171" ht="15">
      <c r="Q171" s="87"/>
    </row>
    <row r="172" ht="15">
      <c r="Q172" s="87"/>
    </row>
    <row r="173" ht="15">
      <c r="Q173" s="87"/>
    </row>
    <row r="174" ht="15">
      <c r="Q174" s="87"/>
    </row>
    <row r="175" ht="15">
      <c r="Q175" s="87"/>
    </row>
    <row r="176" ht="15">
      <c r="Q176" s="87"/>
    </row>
    <row r="177" ht="15">
      <c r="Q177" s="87"/>
    </row>
    <row r="178" ht="15">
      <c r="Q178" s="87"/>
    </row>
    <row r="179" ht="15">
      <c r="Q179" s="87"/>
    </row>
    <row r="180" ht="15">
      <c r="Q180" s="87"/>
    </row>
    <row r="181" ht="15">
      <c r="Q181" s="87"/>
    </row>
    <row r="182" ht="15">
      <c r="Q182" s="87"/>
    </row>
    <row r="183" ht="15">
      <c r="Q183" s="87"/>
    </row>
    <row r="184" ht="15">
      <c r="Q184" s="87"/>
    </row>
    <row r="185" ht="15">
      <c r="Q185" s="87"/>
    </row>
    <row r="186" ht="15">
      <c r="Q186" s="87"/>
    </row>
    <row r="187" ht="15">
      <c r="Q187" s="87"/>
    </row>
    <row r="188" ht="15">
      <c r="Q188" s="87"/>
    </row>
    <row r="189" ht="15">
      <c r="Q189" s="87"/>
    </row>
    <row r="190" ht="15">
      <c r="Q190" s="87"/>
    </row>
    <row r="191" ht="15">
      <c r="Q191" s="87"/>
    </row>
    <row r="192" ht="15">
      <c r="Q192" s="87"/>
    </row>
    <row r="193" ht="15">
      <c r="Q193" s="87"/>
    </row>
    <row r="194" ht="15">
      <c r="Q194" s="87"/>
    </row>
    <row r="195" ht="15">
      <c r="Q195" s="87"/>
    </row>
    <row r="196" ht="15">
      <c r="Q196" s="87"/>
    </row>
    <row r="197" ht="15">
      <c r="Q197" s="87"/>
    </row>
    <row r="198" ht="15">
      <c r="Q198" s="87"/>
    </row>
    <row r="199" ht="15">
      <c r="Q199" s="87"/>
    </row>
    <row r="200" ht="15">
      <c r="Q200" s="87"/>
    </row>
    <row r="201" ht="15">
      <c r="Q201" s="87"/>
    </row>
    <row r="202" ht="15">
      <c r="Q202" s="87"/>
    </row>
    <row r="203" ht="15">
      <c r="Q203" s="87"/>
    </row>
    <row r="204" ht="15">
      <c r="Q204" s="87"/>
    </row>
    <row r="205" ht="15">
      <c r="Q205" s="87"/>
    </row>
    <row r="206" ht="15">
      <c r="Q206" s="87"/>
    </row>
    <row r="207" ht="15">
      <c r="Q207" s="87"/>
    </row>
    <row r="208" ht="15">
      <c r="Q208" s="87"/>
    </row>
    <row r="209" ht="15">
      <c r="Q209" s="87"/>
    </row>
    <row r="210" ht="15">
      <c r="Q210" s="87"/>
    </row>
    <row r="211" ht="15">
      <c r="Q211" s="87"/>
    </row>
    <row r="212" ht="15">
      <c r="Q212" s="87"/>
    </row>
    <row r="213" ht="15">
      <c r="Q213" s="87"/>
    </row>
    <row r="214" ht="15">
      <c r="Q214" s="87"/>
    </row>
    <row r="215" ht="15">
      <c r="Q215" s="87"/>
    </row>
    <row r="216" ht="15">
      <c r="Q216" s="87"/>
    </row>
    <row r="217" ht="15">
      <c r="Q217" s="87"/>
    </row>
    <row r="218" ht="15">
      <c r="Q218" s="87"/>
    </row>
    <row r="219" ht="15">
      <c r="Q219" s="87"/>
    </row>
    <row r="220" ht="15">
      <c r="Q220" s="87"/>
    </row>
    <row r="221" ht="15">
      <c r="Q221" s="87"/>
    </row>
    <row r="222" ht="15">
      <c r="Q222" s="87"/>
    </row>
    <row r="223" ht="15">
      <c r="Q223" s="87"/>
    </row>
    <row r="224" ht="15">
      <c r="Q224" s="87"/>
    </row>
    <row r="225" ht="15">
      <c r="Q225" s="87"/>
    </row>
    <row r="226" ht="15">
      <c r="Q226" s="87"/>
    </row>
    <row r="227" ht="15">
      <c r="Q227" s="87"/>
    </row>
    <row r="228" ht="15">
      <c r="Q228" s="87"/>
    </row>
    <row r="229" ht="15">
      <c r="Q229" s="87"/>
    </row>
    <row r="230" ht="15">
      <c r="Q230" s="87"/>
    </row>
    <row r="231" ht="15">
      <c r="Q231" s="87"/>
    </row>
    <row r="232" ht="15">
      <c r="Q232" s="87"/>
    </row>
    <row r="233" ht="15">
      <c r="Q233" s="87"/>
    </row>
    <row r="234" ht="15">
      <c r="Q234" s="87"/>
    </row>
    <row r="235" ht="15">
      <c r="Q235" s="87"/>
    </row>
    <row r="236" ht="15">
      <c r="Q236" s="87"/>
    </row>
    <row r="237" ht="15">
      <c r="Q237" s="87"/>
    </row>
    <row r="238" ht="15">
      <c r="Q238" s="87"/>
    </row>
    <row r="239" ht="15">
      <c r="Q239" s="87"/>
    </row>
    <row r="240" ht="15">
      <c r="Q240" s="87"/>
    </row>
    <row r="241" ht="15">
      <c r="Q241" s="87"/>
    </row>
    <row r="242" ht="15">
      <c r="Q242" s="87"/>
    </row>
    <row r="243" ht="15">
      <c r="Q243" s="87"/>
    </row>
    <row r="244" ht="15">
      <c r="Q244" s="87"/>
    </row>
    <row r="245" ht="15">
      <c r="Q245" s="87"/>
    </row>
    <row r="246" ht="15">
      <c r="Q246" s="87"/>
    </row>
    <row r="247" ht="15">
      <c r="Q247" s="87"/>
    </row>
    <row r="248" ht="15">
      <c r="Q248" s="87"/>
    </row>
    <row r="249" ht="15">
      <c r="Q249" s="87"/>
    </row>
    <row r="250" ht="15">
      <c r="Q250" s="87"/>
    </row>
    <row r="251" ht="15">
      <c r="Q251" s="87"/>
    </row>
    <row r="252" ht="15">
      <c r="Q252" s="87"/>
    </row>
    <row r="253" ht="15">
      <c r="Q253" s="87"/>
    </row>
    <row r="254" ht="15">
      <c r="Q254" s="87"/>
    </row>
    <row r="255" ht="15">
      <c r="Q255" s="87"/>
    </row>
    <row r="256" ht="15">
      <c r="Q256" s="87"/>
    </row>
    <row r="257" ht="15">
      <c r="Q257" s="87"/>
    </row>
    <row r="258" ht="15">
      <c r="Q258" s="87"/>
    </row>
    <row r="259" ht="15">
      <c r="Q259" s="87"/>
    </row>
    <row r="260" ht="15">
      <c r="Q260" s="87"/>
    </row>
    <row r="261" ht="15">
      <c r="Q261" s="87"/>
    </row>
    <row r="262" ht="15">
      <c r="Q262" s="87"/>
    </row>
    <row r="263" ht="15">
      <c r="Q263" s="87"/>
    </row>
    <row r="264" ht="15">
      <c r="Q264" s="87"/>
    </row>
    <row r="265" ht="15">
      <c r="Q265" s="87"/>
    </row>
    <row r="266" ht="15">
      <c r="Q266" s="87"/>
    </row>
    <row r="267" ht="15">
      <c r="Q267" s="87"/>
    </row>
    <row r="268" ht="15">
      <c r="Q268" s="87"/>
    </row>
    <row r="269" ht="15">
      <c r="Q269" s="87"/>
    </row>
    <row r="270" ht="15">
      <c r="Q270" s="87"/>
    </row>
    <row r="271" ht="15">
      <c r="Q271" s="87"/>
    </row>
    <row r="272" ht="15">
      <c r="Q272" s="87"/>
    </row>
    <row r="273" ht="15">
      <c r="Q273" s="87"/>
    </row>
    <row r="274" ht="15">
      <c r="Q274" s="87"/>
    </row>
    <row r="275" ht="15">
      <c r="Q275" s="87"/>
    </row>
    <row r="276" ht="15">
      <c r="Q276" s="87"/>
    </row>
    <row r="277" ht="15">
      <c r="Q277" s="87"/>
    </row>
    <row r="278" ht="15">
      <c r="Q278" s="87"/>
    </row>
    <row r="279" ht="15">
      <c r="Q279" s="87"/>
    </row>
    <row r="280" ht="15">
      <c r="Q280" s="87"/>
    </row>
    <row r="281" ht="15">
      <c r="Q281" s="87"/>
    </row>
    <row r="282" ht="15">
      <c r="Q282" s="87"/>
    </row>
    <row r="283" ht="15">
      <c r="Q283" s="87"/>
    </row>
    <row r="284" ht="15">
      <c r="Q284" s="87"/>
    </row>
    <row r="285" ht="15">
      <c r="Q285" s="87"/>
    </row>
    <row r="286" ht="15">
      <c r="Q286" s="87"/>
    </row>
    <row r="287" ht="15">
      <c r="Q287" s="87"/>
    </row>
    <row r="288" ht="15">
      <c r="Q288" s="87"/>
    </row>
    <row r="289" ht="15">
      <c r="Q289" s="87"/>
    </row>
    <row r="290" ht="15">
      <c r="Q290" s="87"/>
    </row>
    <row r="291" ht="15">
      <c r="Q291" s="87"/>
    </row>
    <row r="292" ht="15">
      <c r="Q292" s="87"/>
    </row>
    <row r="293" ht="15">
      <c r="Q293" s="87"/>
    </row>
    <row r="294" ht="15">
      <c r="Q294" s="87"/>
    </row>
    <row r="295" ht="15">
      <c r="Q295" s="87"/>
    </row>
    <row r="296" ht="15">
      <c r="Q296" s="87"/>
    </row>
    <row r="297" ht="15">
      <c r="Q297" s="87"/>
    </row>
    <row r="298" ht="15">
      <c r="Q298" s="87"/>
    </row>
    <row r="299" ht="15">
      <c r="Q299" s="87"/>
    </row>
    <row r="300" ht="15">
      <c r="Q300" s="87"/>
    </row>
    <row r="301" ht="15">
      <c r="Q301" s="87"/>
    </row>
    <row r="302" ht="15">
      <c r="Q302" s="87"/>
    </row>
    <row r="303" ht="15">
      <c r="Q303" s="87"/>
    </row>
    <row r="304" ht="15">
      <c r="Q304" s="87"/>
    </row>
    <row r="305" ht="15">
      <c r="Q305" s="87"/>
    </row>
    <row r="306" ht="15">
      <c r="Q306" s="87"/>
    </row>
    <row r="307" ht="15">
      <c r="Q307" s="87"/>
    </row>
    <row r="308" ht="15">
      <c r="Q308" s="87"/>
    </row>
    <row r="309" ht="15">
      <c r="Q309" s="87"/>
    </row>
    <row r="310" ht="15">
      <c r="Q310" s="87"/>
    </row>
    <row r="311" ht="15">
      <c r="Q311" s="87"/>
    </row>
    <row r="312" ht="15">
      <c r="Q312" s="87"/>
    </row>
    <row r="313" ht="15">
      <c r="Q313" s="87"/>
    </row>
    <row r="314" ht="15">
      <c r="Q314" s="87"/>
    </row>
    <row r="315" ht="15">
      <c r="Q315" s="87"/>
    </row>
    <row r="316" ht="15">
      <c r="Q316" s="87"/>
    </row>
    <row r="317" ht="15">
      <c r="Q317" s="87"/>
    </row>
    <row r="318" ht="15">
      <c r="Q318" s="87"/>
    </row>
    <row r="319" ht="15">
      <c r="Q319" s="87"/>
    </row>
    <row r="320" ht="15">
      <c r="Q320" s="87"/>
    </row>
    <row r="321" ht="15">
      <c r="Q321" s="87"/>
    </row>
    <row r="322" ht="15">
      <c r="Q322" s="87"/>
    </row>
    <row r="323" ht="15">
      <c r="Q323" s="87"/>
    </row>
    <row r="324" ht="15">
      <c r="Q324" s="87"/>
    </row>
    <row r="325" ht="15">
      <c r="Q325" s="87"/>
    </row>
    <row r="326" ht="15">
      <c r="Q326" s="87"/>
    </row>
    <row r="327" ht="15">
      <c r="Q327" s="87"/>
    </row>
    <row r="328" ht="15">
      <c r="Q328" s="87"/>
    </row>
    <row r="329" ht="15">
      <c r="Q329" s="87"/>
    </row>
    <row r="330" ht="15">
      <c r="Q330" s="87"/>
    </row>
    <row r="331" ht="15">
      <c r="Q331" s="87"/>
    </row>
    <row r="332" ht="15">
      <c r="Q332" s="87"/>
    </row>
    <row r="333" ht="15">
      <c r="Q333" s="87"/>
    </row>
    <row r="334" ht="15">
      <c r="Q334" s="87"/>
    </row>
    <row r="335" ht="15">
      <c r="Q335" s="87"/>
    </row>
    <row r="336" ht="15">
      <c r="Q336" s="87"/>
    </row>
    <row r="337" ht="15">
      <c r="Q337" s="87"/>
    </row>
    <row r="338" ht="15">
      <c r="Q338" s="87"/>
    </row>
    <row r="339" ht="15">
      <c r="Q339" s="87"/>
    </row>
    <row r="340" ht="15">
      <c r="Q340" s="87"/>
    </row>
    <row r="341" ht="15">
      <c r="Q341" s="87"/>
    </row>
    <row r="342" ht="15">
      <c r="Q342" s="87"/>
    </row>
    <row r="343" ht="15">
      <c r="Q343" s="87"/>
    </row>
    <row r="344" ht="15">
      <c r="Q344" s="87"/>
    </row>
    <row r="345" ht="15">
      <c r="Q345" s="87"/>
    </row>
    <row r="346" ht="15">
      <c r="Q346" s="87"/>
    </row>
    <row r="347" ht="15">
      <c r="Q347" s="87"/>
    </row>
    <row r="348" ht="15">
      <c r="Q348" s="87"/>
    </row>
    <row r="349" ht="15">
      <c r="Q349" s="87"/>
    </row>
    <row r="350" ht="15">
      <c r="Q350" s="87"/>
    </row>
    <row r="351" ht="15">
      <c r="Q351" s="87"/>
    </row>
    <row r="352" ht="15">
      <c r="Q352" s="87"/>
    </row>
    <row r="353" ht="15">
      <c r="Q353" s="87"/>
    </row>
    <row r="354" ht="15">
      <c r="Q354" s="87"/>
    </row>
    <row r="355" ht="15">
      <c r="Q355" s="87"/>
    </row>
    <row r="356" ht="15">
      <c r="Q356" s="87"/>
    </row>
    <row r="357" ht="15">
      <c r="Q357" s="87"/>
    </row>
    <row r="358" ht="15">
      <c r="Q358" s="87"/>
    </row>
    <row r="359" ht="15">
      <c r="Q359" s="87"/>
    </row>
    <row r="360" ht="15">
      <c r="Q360" s="87"/>
    </row>
    <row r="361" ht="15">
      <c r="Q361" s="87"/>
    </row>
    <row r="362" ht="15">
      <c r="Q362" s="87"/>
    </row>
    <row r="363" ht="15">
      <c r="Q363" s="87"/>
    </row>
    <row r="364" ht="15">
      <c r="Q364" s="87"/>
    </row>
    <row r="365" ht="15">
      <c r="Q365" s="87"/>
    </row>
    <row r="366" ht="15">
      <c r="Q366" s="87"/>
    </row>
    <row r="367" ht="15">
      <c r="Q367" s="87"/>
    </row>
    <row r="368" ht="15">
      <c r="Q368" s="87"/>
    </row>
    <row r="369" ht="15">
      <c r="Q369" s="87"/>
    </row>
    <row r="370" ht="15">
      <c r="Q370" s="87"/>
    </row>
    <row r="371" ht="15">
      <c r="Q371" s="87"/>
    </row>
    <row r="372" ht="15">
      <c r="Q372" s="87"/>
    </row>
    <row r="373" ht="15">
      <c r="Q373" s="87"/>
    </row>
    <row r="374" ht="15">
      <c r="Q374" s="87"/>
    </row>
    <row r="375" ht="15">
      <c r="Q375" s="87"/>
    </row>
    <row r="376" ht="15">
      <c r="Q376" s="87"/>
    </row>
    <row r="377" ht="15">
      <c r="Q377" s="87"/>
    </row>
    <row r="378" ht="15">
      <c r="Q378" s="87"/>
    </row>
    <row r="379" ht="15">
      <c r="Q379" s="87"/>
    </row>
    <row r="380" ht="15">
      <c r="Q380" s="87"/>
    </row>
    <row r="381" ht="15">
      <c r="Q381" s="87"/>
    </row>
    <row r="382" ht="15">
      <c r="Q382" s="87"/>
    </row>
    <row r="383" ht="15">
      <c r="Q383" s="87"/>
    </row>
    <row r="384" ht="15">
      <c r="Q384" s="87"/>
    </row>
    <row r="385" ht="15">
      <c r="Q385" s="87"/>
    </row>
    <row r="386" ht="15">
      <c r="Q386" s="87"/>
    </row>
    <row r="387" ht="15">
      <c r="Q387" s="87"/>
    </row>
    <row r="388" ht="15">
      <c r="Q388" s="87"/>
    </row>
    <row r="389" ht="15">
      <c r="Q389" s="87"/>
    </row>
    <row r="390" ht="15">
      <c r="Q390" s="87"/>
    </row>
    <row r="391" ht="15">
      <c r="Q391" s="87"/>
    </row>
    <row r="392" ht="15">
      <c r="Q392" s="87"/>
    </row>
    <row r="393" ht="15">
      <c r="Q393" s="87"/>
    </row>
    <row r="394" ht="15">
      <c r="Q394" s="87"/>
    </row>
    <row r="395" ht="15">
      <c r="Q395" s="87"/>
    </row>
    <row r="396" ht="15">
      <c r="Q396" s="87"/>
    </row>
    <row r="397" ht="15">
      <c r="Q397" s="87"/>
    </row>
    <row r="398" ht="15">
      <c r="Q398" s="87"/>
    </row>
    <row r="399" ht="15">
      <c r="Q399" s="87"/>
    </row>
    <row r="400" ht="15">
      <c r="Q400" s="87"/>
    </row>
    <row r="401" ht="15">
      <c r="Q401" s="87"/>
    </row>
    <row r="402" ht="15">
      <c r="Q402" s="87"/>
    </row>
    <row r="403" ht="15">
      <c r="Q403" s="87"/>
    </row>
    <row r="404" ht="15">
      <c r="Q404" s="87"/>
    </row>
    <row r="405" ht="15">
      <c r="Q405" s="87"/>
    </row>
    <row r="406" ht="15">
      <c r="Q406" s="87"/>
    </row>
    <row r="407" ht="15">
      <c r="Q407" s="87"/>
    </row>
    <row r="408" ht="15">
      <c r="Q408" s="87"/>
    </row>
    <row r="409" ht="15">
      <c r="Q409" s="87"/>
    </row>
    <row r="410" ht="15">
      <c r="Q410" s="87"/>
    </row>
    <row r="411" ht="15">
      <c r="Q411" s="87"/>
    </row>
    <row r="412" ht="15">
      <c r="Q412" s="87"/>
    </row>
    <row r="413" ht="15">
      <c r="Q413" s="87"/>
    </row>
    <row r="414" ht="15">
      <c r="Q414" s="87"/>
    </row>
    <row r="415" ht="15">
      <c r="Q415" s="87"/>
    </row>
    <row r="416" ht="15">
      <c r="Q416" s="87"/>
    </row>
    <row r="417" ht="15">
      <c r="Q417" s="87"/>
    </row>
    <row r="418" ht="15">
      <c r="Q418" s="87"/>
    </row>
    <row r="419" ht="15">
      <c r="Q419" s="87"/>
    </row>
    <row r="420" ht="15">
      <c r="Q420" s="87"/>
    </row>
    <row r="421" ht="15">
      <c r="Q421" s="87"/>
    </row>
    <row r="422" ht="15">
      <c r="Q422" s="87"/>
    </row>
    <row r="423" ht="15">
      <c r="Q423" s="87"/>
    </row>
    <row r="424" ht="15">
      <c r="Q424" s="87"/>
    </row>
    <row r="425" ht="15">
      <c r="Q425" s="87"/>
    </row>
    <row r="426" ht="15">
      <c r="Q426" s="87"/>
    </row>
    <row r="427" ht="15">
      <c r="Q427" s="87"/>
    </row>
    <row r="428" ht="15">
      <c r="Q428" s="87"/>
    </row>
    <row r="429" ht="15">
      <c r="Q429" s="87"/>
    </row>
    <row r="430" ht="15">
      <c r="Q430" s="87"/>
    </row>
    <row r="431" ht="15">
      <c r="Q431" s="87"/>
    </row>
    <row r="432" ht="15">
      <c r="Q432" s="87"/>
    </row>
    <row r="433" ht="15">
      <c r="Q433" s="87"/>
    </row>
    <row r="434" ht="15">
      <c r="Q434" s="87"/>
    </row>
    <row r="435" ht="15">
      <c r="Q435" s="87"/>
    </row>
    <row r="436" ht="15">
      <c r="Q436" s="87"/>
    </row>
    <row r="437" ht="15">
      <c r="Q437" s="87"/>
    </row>
    <row r="438" ht="15">
      <c r="Q438" s="87"/>
    </row>
    <row r="439" ht="15">
      <c r="Q439" s="87"/>
    </row>
    <row r="440" ht="15">
      <c r="Q440" s="87"/>
    </row>
    <row r="441" ht="15">
      <c r="Q441" s="87"/>
    </row>
    <row r="442" ht="15">
      <c r="Q442" s="87"/>
    </row>
    <row r="443" ht="15">
      <c r="Q443" s="87"/>
    </row>
    <row r="444" ht="15">
      <c r="Q444" s="87"/>
    </row>
    <row r="445" ht="15">
      <c r="Q445" s="87"/>
    </row>
    <row r="446" ht="15">
      <c r="Q446" s="87"/>
    </row>
    <row r="447" ht="15">
      <c r="Q447" s="87"/>
    </row>
    <row r="448" ht="15">
      <c r="Q448" s="87"/>
    </row>
    <row r="449" ht="15">
      <c r="Q449" s="87"/>
    </row>
    <row r="450" ht="15">
      <c r="Q450" s="87"/>
    </row>
    <row r="451" ht="15">
      <c r="Q451" s="87"/>
    </row>
    <row r="452" ht="15">
      <c r="Q452" s="87"/>
    </row>
    <row r="453" ht="15">
      <c r="Q453" s="87"/>
    </row>
    <row r="454" ht="15">
      <c r="Q454" s="87"/>
    </row>
    <row r="455" ht="15">
      <c r="Q455" s="87"/>
    </row>
    <row r="456" ht="15">
      <c r="Q456" s="87"/>
    </row>
    <row r="457" ht="15">
      <c r="Q457" s="87"/>
    </row>
    <row r="458" ht="15">
      <c r="Q458" s="87"/>
    </row>
    <row r="459" ht="15">
      <c r="Q459" s="87"/>
    </row>
    <row r="460" ht="15">
      <c r="Q460" s="87"/>
    </row>
    <row r="461" ht="15">
      <c r="Q461" s="87"/>
    </row>
    <row r="462" ht="15">
      <c r="Q462" s="87"/>
    </row>
    <row r="463" ht="15">
      <c r="Q463" s="87"/>
    </row>
    <row r="464" ht="15">
      <c r="Q464" s="87"/>
    </row>
    <row r="465" ht="15">
      <c r="Q465" s="87"/>
    </row>
    <row r="466" ht="15">
      <c r="Q466" s="87"/>
    </row>
    <row r="467" ht="15">
      <c r="Q467" s="87"/>
    </row>
    <row r="468" ht="15">
      <c r="Q468" s="87"/>
    </row>
    <row r="469" ht="15">
      <c r="Q469" s="87"/>
    </row>
    <row r="470" ht="15">
      <c r="Q470" s="87"/>
    </row>
    <row r="471" ht="15">
      <c r="Q471" s="87"/>
    </row>
    <row r="472" ht="15">
      <c r="Q472" s="87"/>
    </row>
    <row r="473" ht="15">
      <c r="Q473" s="87"/>
    </row>
    <row r="474" ht="15">
      <c r="Q474" s="87"/>
    </row>
    <row r="475" ht="15">
      <c r="Q475" s="87"/>
    </row>
    <row r="476" ht="15">
      <c r="Q476" s="87"/>
    </row>
    <row r="477" ht="15">
      <c r="Q477" s="87"/>
    </row>
    <row r="478" ht="15">
      <c r="Q478" s="87"/>
    </row>
    <row r="479" ht="15">
      <c r="Q479" s="87"/>
    </row>
    <row r="480" ht="15">
      <c r="Q480" s="87"/>
    </row>
    <row r="481" ht="15">
      <c r="Q481" s="87"/>
    </row>
    <row r="482" ht="15">
      <c r="Q482" s="87"/>
    </row>
    <row r="483" ht="15">
      <c r="Q483" s="87"/>
    </row>
    <row r="484" ht="15">
      <c r="Q484" s="87"/>
    </row>
    <row r="485" ht="15">
      <c r="Q485" s="87"/>
    </row>
    <row r="486" ht="15">
      <c r="Q486" s="87"/>
    </row>
    <row r="487" ht="15">
      <c r="Q487" s="87"/>
    </row>
    <row r="488" ht="15">
      <c r="Q488" s="87"/>
    </row>
    <row r="489" ht="15">
      <c r="Q489" s="87"/>
    </row>
    <row r="490" ht="15">
      <c r="Q490" s="87"/>
    </row>
    <row r="491" ht="15">
      <c r="Q491" s="87"/>
    </row>
    <row r="492" ht="15">
      <c r="Q492" s="87"/>
    </row>
    <row r="493" ht="15">
      <c r="Q493" s="87"/>
    </row>
    <row r="494" ht="15">
      <c r="Q494" s="87"/>
    </row>
    <row r="495" ht="15">
      <c r="Q495" s="87"/>
    </row>
    <row r="496" ht="15">
      <c r="Q496" s="87"/>
    </row>
    <row r="497" ht="15">
      <c r="Q497" s="87"/>
    </row>
    <row r="498" ht="15">
      <c r="Q498" s="87"/>
    </row>
    <row r="499" ht="15">
      <c r="Q499" s="87"/>
    </row>
    <row r="500" ht="15">
      <c r="Q500" s="87"/>
    </row>
    <row r="501" ht="15">
      <c r="Q501" s="87"/>
    </row>
    <row r="502" ht="15">
      <c r="Q502" s="87"/>
    </row>
    <row r="503" ht="15">
      <c r="Q503" s="87"/>
    </row>
    <row r="504" ht="15">
      <c r="Q504" s="87"/>
    </row>
    <row r="505" ht="15">
      <c r="Q505" s="87"/>
    </row>
    <row r="506" ht="15">
      <c r="Q506" s="87"/>
    </row>
    <row r="507" ht="15">
      <c r="Q507" s="87"/>
    </row>
    <row r="508" ht="15">
      <c r="Q508" s="87"/>
    </row>
    <row r="509" ht="15">
      <c r="Q509" s="87"/>
    </row>
    <row r="510" ht="15">
      <c r="Q510" s="87"/>
    </row>
    <row r="511" ht="15">
      <c r="Q511" s="87"/>
    </row>
    <row r="512" ht="15">
      <c r="Q512" s="87"/>
    </row>
    <row r="513" ht="15">
      <c r="Q513" s="87"/>
    </row>
    <row r="514" ht="15">
      <c r="Q514" s="87"/>
    </row>
    <row r="515" ht="15">
      <c r="Q515" s="87"/>
    </row>
    <row r="516" ht="15">
      <c r="Q516" s="87"/>
    </row>
    <row r="517" ht="15">
      <c r="Q517" s="87"/>
    </row>
    <row r="518" ht="15">
      <c r="Q518" s="87"/>
    </row>
    <row r="519" ht="15">
      <c r="Q519" s="87"/>
    </row>
    <row r="520" ht="15">
      <c r="Q520" s="87"/>
    </row>
    <row r="521" ht="15">
      <c r="Q521" s="87"/>
    </row>
    <row r="522" ht="15">
      <c r="Q522" s="87"/>
    </row>
    <row r="523" ht="15">
      <c r="Q523" s="87"/>
    </row>
    <row r="524" ht="15">
      <c r="Q524" s="87"/>
    </row>
    <row r="525" ht="15">
      <c r="Q525" s="87"/>
    </row>
    <row r="526" ht="15">
      <c r="Q526" s="87"/>
    </row>
    <row r="527" ht="15">
      <c r="Q527" s="87"/>
    </row>
    <row r="528" ht="15">
      <c r="Q528" s="87"/>
    </row>
    <row r="529" ht="15">
      <c r="Q529" s="87"/>
    </row>
    <row r="530" ht="15">
      <c r="Q530" s="87"/>
    </row>
    <row r="531" ht="15">
      <c r="Q531" s="87"/>
    </row>
    <row r="532" ht="15">
      <c r="Q532" s="87"/>
    </row>
    <row r="533" ht="15">
      <c r="Q533" s="87"/>
    </row>
    <row r="534" ht="15">
      <c r="Q534" s="87"/>
    </row>
    <row r="535" ht="15">
      <c r="Q535" s="87"/>
    </row>
    <row r="536" ht="15">
      <c r="Q536" s="87"/>
    </row>
    <row r="537" ht="15">
      <c r="Q537" s="87"/>
    </row>
    <row r="538" ht="15">
      <c r="Q538" s="87"/>
    </row>
    <row r="539" ht="15">
      <c r="Q539" s="87"/>
    </row>
    <row r="540" ht="15">
      <c r="Q540" s="87"/>
    </row>
    <row r="541" ht="15">
      <c r="Q541" s="87"/>
    </row>
    <row r="542" ht="15">
      <c r="Q542" s="87"/>
    </row>
    <row r="543" ht="15">
      <c r="Q543" s="87"/>
    </row>
    <row r="544" ht="15">
      <c r="Q544" s="87"/>
    </row>
    <row r="545" ht="15">
      <c r="Q545" s="87"/>
    </row>
    <row r="546" ht="15">
      <c r="Q546" s="87"/>
    </row>
    <row r="547" ht="15">
      <c r="Q547" s="87"/>
    </row>
    <row r="548" ht="15">
      <c r="Q548" s="87"/>
    </row>
    <row r="549" ht="15">
      <c r="Q549" s="87"/>
    </row>
    <row r="550" ht="15">
      <c r="Q550" s="87"/>
    </row>
    <row r="551" ht="15">
      <c r="Q551" s="87"/>
    </row>
    <row r="552" ht="15">
      <c r="Q552" s="87"/>
    </row>
    <row r="553" ht="15">
      <c r="Q553" s="87"/>
    </row>
    <row r="554" ht="15">
      <c r="Q554" s="87"/>
    </row>
    <row r="555" ht="15">
      <c r="Q555" s="87"/>
    </row>
    <row r="556" ht="15">
      <c r="Q556" s="87"/>
    </row>
    <row r="557" ht="15">
      <c r="Q557" s="87"/>
    </row>
    <row r="558" ht="15">
      <c r="Q558" s="87"/>
    </row>
    <row r="559" ht="15">
      <c r="Q559" s="87"/>
    </row>
    <row r="560" ht="15">
      <c r="Q560" s="87"/>
    </row>
    <row r="561" ht="15">
      <c r="Q561" s="87"/>
    </row>
    <row r="562" ht="15">
      <c r="Q562" s="87"/>
    </row>
    <row r="563" ht="15">
      <c r="Q563" s="87"/>
    </row>
    <row r="564" ht="15">
      <c r="Q564" s="87"/>
    </row>
    <row r="565" ht="15">
      <c r="Q565" s="87"/>
    </row>
    <row r="566" ht="15">
      <c r="Q566" s="87"/>
    </row>
    <row r="567" ht="15">
      <c r="Q567" s="87"/>
    </row>
    <row r="568" ht="15">
      <c r="Q568" s="87"/>
    </row>
    <row r="569" ht="15">
      <c r="Q569" s="87"/>
    </row>
    <row r="570" ht="15">
      <c r="Q570" s="87"/>
    </row>
    <row r="571" ht="15">
      <c r="Q571" s="87"/>
    </row>
    <row r="572" ht="15">
      <c r="Q572" s="87"/>
    </row>
    <row r="573" ht="15">
      <c r="Q573" s="87"/>
    </row>
    <row r="574" ht="15">
      <c r="Q574" s="87"/>
    </row>
    <row r="575" ht="15">
      <c r="Q575" s="87"/>
    </row>
    <row r="576" ht="15">
      <c r="Q576" s="87"/>
    </row>
    <row r="577" ht="15">
      <c r="Q577" s="87"/>
    </row>
    <row r="578" ht="15">
      <c r="Q578" s="87"/>
    </row>
    <row r="579" ht="15">
      <c r="Q579" s="87"/>
    </row>
    <row r="580" ht="15">
      <c r="Q580" s="87"/>
    </row>
    <row r="581" ht="15">
      <c r="Q581" s="87"/>
    </row>
    <row r="582" ht="15">
      <c r="Q582" s="87"/>
    </row>
    <row r="583" ht="15">
      <c r="Q583" s="87"/>
    </row>
    <row r="584" ht="15">
      <c r="Q584" s="87"/>
    </row>
    <row r="585" ht="15">
      <c r="Q585" s="87"/>
    </row>
    <row r="586" ht="15">
      <c r="Q586" s="87"/>
    </row>
    <row r="587" ht="15">
      <c r="Q587" s="87"/>
    </row>
    <row r="588" ht="15">
      <c r="Q588" s="87"/>
    </row>
    <row r="589" ht="15">
      <c r="Q589" s="87"/>
    </row>
    <row r="590" ht="15">
      <c r="Q590" s="87"/>
    </row>
    <row r="591" ht="15">
      <c r="Q591" s="87"/>
    </row>
    <row r="592" ht="15">
      <c r="Q592" s="87"/>
    </row>
    <row r="593" ht="15">
      <c r="Q593" s="87"/>
    </row>
    <row r="594" ht="15">
      <c r="Q594" s="87"/>
    </row>
    <row r="595" ht="15">
      <c r="Q595" s="87"/>
    </row>
    <row r="596" ht="15">
      <c r="Q596" s="87"/>
    </row>
    <row r="597" ht="15">
      <c r="Q597" s="87"/>
    </row>
    <row r="598" ht="15">
      <c r="Q598" s="87"/>
    </row>
    <row r="599" ht="15">
      <c r="Q599" s="87"/>
    </row>
    <row r="600" ht="15">
      <c r="Q600" s="87"/>
    </row>
    <row r="601" ht="15">
      <c r="Q601" s="87"/>
    </row>
    <row r="602" ht="15">
      <c r="Q602" s="87"/>
    </row>
    <row r="603" ht="15">
      <c r="Q603" s="87"/>
    </row>
    <row r="604" ht="15">
      <c r="Q604" s="87"/>
    </row>
    <row r="605" ht="15">
      <c r="Q605" s="87"/>
    </row>
    <row r="606" ht="15">
      <c r="Q606" s="87"/>
    </row>
    <row r="607" ht="15">
      <c r="Q607" s="87"/>
    </row>
    <row r="608" ht="15">
      <c r="Q608" s="87"/>
    </row>
    <row r="609" ht="15">
      <c r="Q609" s="87"/>
    </row>
    <row r="610" ht="15">
      <c r="Q610" s="87"/>
    </row>
    <row r="611" ht="15">
      <c r="Q611" s="87"/>
    </row>
    <row r="612" ht="15">
      <c r="Q612" s="87"/>
    </row>
    <row r="613" ht="15">
      <c r="Q613" s="87"/>
    </row>
    <row r="614" ht="15">
      <c r="Q614" s="87"/>
    </row>
    <row r="615" ht="15">
      <c r="Q615" s="87"/>
    </row>
    <row r="616" ht="15">
      <c r="Q616" s="87"/>
    </row>
    <row r="617" ht="15">
      <c r="Q617" s="87"/>
    </row>
    <row r="618" ht="15">
      <c r="Q618" s="87"/>
    </row>
    <row r="619" ht="15">
      <c r="Q619" s="87"/>
    </row>
    <row r="620" ht="15">
      <c r="Q620" s="87"/>
    </row>
    <row r="621" ht="15">
      <c r="Q621" s="87"/>
    </row>
    <row r="622" ht="15">
      <c r="Q622" s="87"/>
    </row>
    <row r="623" ht="15">
      <c r="Q623" s="87"/>
    </row>
    <row r="624" ht="15">
      <c r="Q624" s="87"/>
    </row>
    <row r="625" ht="15">
      <c r="Q625" s="87"/>
    </row>
    <row r="626" ht="15">
      <c r="Q626" s="87"/>
    </row>
    <row r="627" ht="15">
      <c r="Q627" s="87"/>
    </row>
    <row r="628" ht="15">
      <c r="Q628" s="87"/>
    </row>
    <row r="629" ht="15">
      <c r="Q629" s="87"/>
    </row>
    <row r="630" ht="15">
      <c r="Q630" s="87"/>
    </row>
    <row r="631" ht="15">
      <c r="Q631" s="87"/>
    </row>
    <row r="632" ht="15">
      <c r="Q632" s="87"/>
    </row>
    <row r="633" ht="15">
      <c r="Q633" s="87"/>
    </row>
    <row r="634" ht="15">
      <c r="Q634" s="87"/>
    </row>
    <row r="635" ht="15">
      <c r="Q635" s="87"/>
    </row>
    <row r="636" ht="15">
      <c r="Q636" s="87"/>
    </row>
    <row r="637" ht="15">
      <c r="Q637" s="87"/>
    </row>
    <row r="638" ht="15">
      <c r="Q638" s="87"/>
    </row>
    <row r="639" ht="15">
      <c r="Q639" s="87"/>
    </row>
    <row r="640" ht="15">
      <c r="Q640" s="87"/>
    </row>
    <row r="641" ht="15">
      <c r="Q641" s="87"/>
    </row>
    <row r="642" ht="15">
      <c r="Q642" s="87"/>
    </row>
    <row r="643" ht="15">
      <c r="Q643" s="87"/>
    </row>
    <row r="644" ht="15">
      <c r="Q644" s="87"/>
    </row>
    <row r="645" ht="15">
      <c r="Q645" s="87"/>
    </row>
    <row r="646" ht="15">
      <c r="Q646" s="87"/>
    </row>
    <row r="647" ht="15">
      <c r="Q647" s="87"/>
    </row>
    <row r="648" ht="15">
      <c r="Q648" s="87"/>
    </row>
    <row r="649" ht="15">
      <c r="Q649" s="87"/>
    </row>
    <row r="650" ht="15">
      <c r="Q650" s="87"/>
    </row>
    <row r="651" ht="15">
      <c r="Q651" s="87"/>
    </row>
    <row r="652" ht="15">
      <c r="Q652" s="87"/>
    </row>
    <row r="653" ht="15">
      <c r="Q653" s="87"/>
    </row>
    <row r="654" ht="15">
      <c r="Q654" s="87"/>
    </row>
    <row r="655" ht="15">
      <c r="Q655" s="87"/>
    </row>
    <row r="656" ht="15">
      <c r="Q656" s="87"/>
    </row>
    <row r="657" ht="15">
      <c r="Q657" s="87"/>
    </row>
    <row r="658" ht="15">
      <c r="Q658" s="87"/>
    </row>
    <row r="659" ht="15">
      <c r="Q659" s="87"/>
    </row>
    <row r="660" ht="15">
      <c r="Q660" s="87"/>
    </row>
    <row r="661" ht="15">
      <c r="Q661" s="87"/>
    </row>
    <row r="662" ht="15">
      <c r="Q662" s="87"/>
    </row>
    <row r="663" ht="15">
      <c r="Q663" s="87"/>
    </row>
    <row r="664" ht="15">
      <c r="Q664" s="87"/>
    </row>
    <row r="665" ht="15">
      <c r="Q665" s="87"/>
    </row>
    <row r="666" ht="15">
      <c r="Q666" s="87"/>
    </row>
    <row r="667" ht="15">
      <c r="Q667" s="87"/>
    </row>
    <row r="668" ht="15">
      <c r="Q668" s="87"/>
    </row>
    <row r="669" ht="15">
      <c r="Q669" s="87"/>
    </row>
    <row r="670" ht="15">
      <c r="Q670" s="87"/>
    </row>
    <row r="671" ht="15">
      <c r="Q671" s="87"/>
    </row>
    <row r="672" ht="15">
      <c r="Q672" s="87"/>
    </row>
    <row r="673" ht="15">
      <c r="Q673" s="87"/>
    </row>
    <row r="674" ht="15">
      <c r="Q674" s="87"/>
    </row>
    <row r="675" ht="15">
      <c r="Q675" s="87"/>
    </row>
    <row r="676" ht="15">
      <c r="Q676" s="87"/>
    </row>
    <row r="677" ht="15">
      <c r="Q677" s="87"/>
    </row>
    <row r="678" ht="15">
      <c r="Q678" s="87"/>
    </row>
    <row r="679" ht="15">
      <c r="Q679" s="87"/>
    </row>
    <row r="680" ht="15">
      <c r="Q680" s="87"/>
    </row>
    <row r="681" ht="15">
      <c r="Q681" s="87"/>
    </row>
    <row r="682" ht="15">
      <c r="Q682" s="87"/>
    </row>
    <row r="683" ht="15">
      <c r="Q683" s="87"/>
    </row>
    <row r="684" ht="15">
      <c r="Q684" s="87"/>
    </row>
    <row r="685" ht="15">
      <c r="Q685" s="87"/>
    </row>
    <row r="686" ht="15">
      <c r="Q686" s="87"/>
    </row>
    <row r="687" ht="15">
      <c r="Q687" s="87"/>
    </row>
    <row r="688" ht="15">
      <c r="Q688" s="87"/>
    </row>
    <row r="689" ht="15">
      <c r="Q689" s="87"/>
    </row>
    <row r="690" ht="15">
      <c r="Q690" s="87"/>
    </row>
    <row r="691" ht="15">
      <c r="Q691" s="87"/>
    </row>
    <row r="692" ht="15">
      <c r="Q692" s="87"/>
    </row>
    <row r="693" ht="15">
      <c r="Q693" s="87"/>
    </row>
    <row r="694" ht="15">
      <c r="Q694" s="87"/>
    </row>
    <row r="695" ht="15">
      <c r="Q695" s="87"/>
    </row>
    <row r="696" ht="15">
      <c r="Q696" s="87"/>
    </row>
    <row r="697" ht="15">
      <c r="Q697" s="87"/>
    </row>
    <row r="698" ht="15">
      <c r="Q698" s="87"/>
    </row>
    <row r="699" ht="15">
      <c r="Q699" s="87"/>
    </row>
    <row r="700" ht="15">
      <c r="Q700" s="87"/>
    </row>
    <row r="701" ht="15">
      <c r="Q701" s="87"/>
    </row>
    <row r="702" ht="15">
      <c r="Q702" s="87"/>
    </row>
    <row r="703" ht="15">
      <c r="Q703" s="87"/>
    </row>
    <row r="704" ht="15">
      <c r="Q704" s="87"/>
    </row>
    <row r="705" ht="15">
      <c r="Q705" s="87"/>
    </row>
    <row r="706" ht="15">
      <c r="Q706" s="87"/>
    </row>
    <row r="707" ht="15">
      <c r="Q707" s="87"/>
    </row>
    <row r="708" ht="15">
      <c r="Q708" s="87"/>
    </row>
    <row r="709" ht="15">
      <c r="Q709" s="87"/>
    </row>
    <row r="710" ht="15">
      <c r="Q710" s="87"/>
    </row>
    <row r="711" ht="15">
      <c r="Q711" s="87"/>
    </row>
    <row r="712" ht="15">
      <c r="Q712" s="87"/>
    </row>
    <row r="713" ht="15">
      <c r="Q713" s="87"/>
    </row>
    <row r="714" ht="15">
      <c r="Q714" s="87"/>
    </row>
    <row r="715" ht="15">
      <c r="Q715" s="87"/>
    </row>
    <row r="716" ht="15">
      <c r="Q716" s="87"/>
    </row>
    <row r="717" ht="15">
      <c r="Q717" s="87"/>
    </row>
    <row r="718" ht="15">
      <c r="Q718" s="87"/>
    </row>
    <row r="719" ht="15">
      <c r="Q719" s="87"/>
    </row>
    <row r="720" ht="15">
      <c r="Q720" s="87"/>
    </row>
    <row r="721" ht="15">
      <c r="Q721" s="87"/>
    </row>
    <row r="722" ht="15">
      <c r="Q722" s="87"/>
    </row>
    <row r="723" ht="15">
      <c r="Q723" s="87"/>
    </row>
    <row r="724" ht="15">
      <c r="Q724" s="87"/>
    </row>
    <row r="725" ht="15">
      <c r="Q725" s="87"/>
    </row>
    <row r="726" ht="15">
      <c r="Q726" s="87"/>
    </row>
    <row r="727" ht="15">
      <c r="Q727" s="87"/>
    </row>
    <row r="728" ht="15">
      <c r="Q728" s="87"/>
    </row>
    <row r="729" ht="15">
      <c r="Q729" s="87"/>
    </row>
    <row r="730" ht="15">
      <c r="Q730" s="87"/>
    </row>
    <row r="731" ht="15">
      <c r="Q731" s="87"/>
    </row>
    <row r="732" ht="15">
      <c r="Q732" s="87"/>
    </row>
    <row r="733" ht="15">
      <c r="Q733" s="87"/>
    </row>
    <row r="734" ht="15">
      <c r="Q734" s="87"/>
    </row>
    <row r="735" ht="15">
      <c r="Q735" s="87"/>
    </row>
    <row r="736" ht="15">
      <c r="Q736" s="87"/>
    </row>
    <row r="737" ht="15">
      <c r="Q737" s="87"/>
    </row>
    <row r="738" ht="15">
      <c r="Q738" s="87"/>
    </row>
    <row r="739" ht="15">
      <c r="Q739" s="87"/>
    </row>
    <row r="740" ht="15">
      <c r="Q740" s="87"/>
    </row>
    <row r="741" ht="15">
      <c r="Q741" s="87"/>
    </row>
    <row r="742" ht="15">
      <c r="Q742" s="87"/>
    </row>
    <row r="743" ht="15">
      <c r="Q743" s="87"/>
    </row>
    <row r="744" ht="15">
      <c r="Q744" s="87"/>
    </row>
    <row r="745" ht="15">
      <c r="Q745" s="87"/>
    </row>
    <row r="746" ht="15">
      <c r="Q746" s="87"/>
    </row>
    <row r="747" ht="15">
      <c r="Q747" s="87"/>
    </row>
    <row r="748" ht="15">
      <c r="Q748" s="87"/>
    </row>
    <row r="749" ht="15">
      <c r="Q749" s="87"/>
    </row>
    <row r="750" ht="15">
      <c r="Q750" s="87"/>
    </row>
    <row r="751" ht="15">
      <c r="Q751" s="87"/>
    </row>
    <row r="752" ht="15">
      <c r="Q752" s="87"/>
    </row>
    <row r="753" ht="15">
      <c r="Q753" s="87"/>
    </row>
    <row r="754" ht="15">
      <c r="Q754" s="87"/>
    </row>
    <row r="755" ht="15">
      <c r="Q755" s="87"/>
    </row>
    <row r="756" ht="15">
      <c r="Q756" s="87"/>
    </row>
    <row r="757" ht="15">
      <c r="Q757" s="87"/>
    </row>
    <row r="758" ht="15">
      <c r="Q758" s="87"/>
    </row>
    <row r="759" ht="15">
      <c r="Q759" s="87"/>
    </row>
    <row r="760" ht="15">
      <c r="Q760" s="87"/>
    </row>
    <row r="761" ht="15">
      <c r="Q761" s="87"/>
    </row>
    <row r="762" ht="15">
      <c r="Q762" s="87"/>
    </row>
    <row r="763" ht="15">
      <c r="Q763" s="87"/>
    </row>
    <row r="764" ht="15">
      <c r="Q764" s="87"/>
    </row>
    <row r="765" ht="15">
      <c r="Q765" s="87"/>
    </row>
    <row r="766" ht="15">
      <c r="Q766" s="87"/>
    </row>
    <row r="767" ht="15">
      <c r="Q767" s="87"/>
    </row>
    <row r="768" ht="15">
      <c r="Q768" s="87"/>
    </row>
    <row r="769" ht="15">
      <c r="Q769" s="87"/>
    </row>
    <row r="770" ht="15">
      <c r="Q770" s="87"/>
    </row>
    <row r="771" ht="15">
      <c r="Q771" s="87"/>
    </row>
    <row r="772" ht="15">
      <c r="Q772" s="87"/>
    </row>
    <row r="773" ht="15">
      <c r="Q773" s="87"/>
    </row>
    <row r="774" ht="15">
      <c r="Q774" s="87"/>
    </row>
    <row r="775" ht="15">
      <c r="Q775" s="87"/>
    </row>
    <row r="776" ht="15">
      <c r="Q776" s="87"/>
    </row>
    <row r="777" ht="15">
      <c r="Q777" s="87"/>
    </row>
    <row r="778" ht="15">
      <c r="Q778" s="87"/>
    </row>
    <row r="779" ht="15">
      <c r="Q779" s="87"/>
    </row>
    <row r="780" ht="15">
      <c r="Q780" s="87"/>
    </row>
    <row r="781" ht="15">
      <c r="Q781" s="87"/>
    </row>
    <row r="782" ht="15">
      <c r="Q782" s="87"/>
    </row>
    <row r="783" ht="15">
      <c r="Q783" s="87"/>
    </row>
    <row r="784" ht="15">
      <c r="Q784" s="87"/>
    </row>
    <row r="785" ht="15">
      <c r="Q785" s="87"/>
    </row>
    <row r="786" ht="15">
      <c r="Q786" s="87"/>
    </row>
    <row r="787" ht="15">
      <c r="Q787" s="87"/>
    </row>
    <row r="788" ht="15">
      <c r="Q788" s="87"/>
    </row>
    <row r="789" ht="15">
      <c r="Q789" s="87"/>
    </row>
    <row r="790" ht="15">
      <c r="Q790" s="87"/>
    </row>
    <row r="791" ht="15">
      <c r="Q791" s="87"/>
    </row>
    <row r="792" ht="15">
      <c r="Q792" s="87"/>
    </row>
    <row r="793" ht="15">
      <c r="Q793" s="87"/>
    </row>
    <row r="794" ht="15">
      <c r="Q794" s="87"/>
    </row>
    <row r="795" ht="15">
      <c r="Q795" s="87"/>
    </row>
    <row r="796" ht="15">
      <c r="Q796" s="87"/>
    </row>
    <row r="797" ht="15">
      <c r="Q797" s="87"/>
    </row>
    <row r="798" ht="15">
      <c r="Q798" s="87"/>
    </row>
    <row r="799" ht="15">
      <c r="Q799" s="87"/>
    </row>
    <row r="800" ht="15">
      <c r="Q800" s="87"/>
    </row>
    <row r="801" ht="15">
      <c r="Q801" s="87"/>
    </row>
    <row r="802" ht="15">
      <c r="Q802" s="87"/>
    </row>
    <row r="803" ht="15">
      <c r="Q803" s="87"/>
    </row>
    <row r="804" ht="15">
      <c r="Q804" s="87"/>
    </row>
    <row r="805" ht="15">
      <c r="Q805" s="87"/>
    </row>
    <row r="806" ht="15">
      <c r="Q806" s="87"/>
    </row>
    <row r="807" ht="15">
      <c r="Q807" s="87"/>
    </row>
    <row r="808" ht="15">
      <c r="Q808" s="87"/>
    </row>
    <row r="809" ht="15">
      <c r="Q809" s="87"/>
    </row>
    <row r="810" ht="15">
      <c r="Q810" s="87"/>
    </row>
    <row r="811" ht="15">
      <c r="Q811" s="87"/>
    </row>
    <row r="812" ht="15">
      <c r="Q812" s="87"/>
    </row>
    <row r="813" ht="15">
      <c r="Q813" s="87"/>
    </row>
    <row r="814" ht="15">
      <c r="Q814" s="87"/>
    </row>
    <row r="815" ht="15">
      <c r="Q815" s="87"/>
    </row>
    <row r="816" ht="15">
      <c r="Q816" s="87"/>
    </row>
    <row r="817" ht="15">
      <c r="Q817" s="87"/>
    </row>
    <row r="818" ht="15">
      <c r="Q818" s="87"/>
    </row>
    <row r="819" ht="15">
      <c r="Q819" s="87"/>
    </row>
    <row r="820" ht="15">
      <c r="Q820" s="87"/>
    </row>
    <row r="821" ht="15">
      <c r="Q821" s="87"/>
    </row>
    <row r="822" ht="15">
      <c r="Q822" s="87"/>
    </row>
    <row r="823" ht="15">
      <c r="Q823" s="87"/>
    </row>
    <row r="824" ht="15">
      <c r="Q824" s="87"/>
    </row>
    <row r="825" ht="15">
      <c r="Q825" s="87"/>
    </row>
    <row r="826" ht="15">
      <c r="Q826" s="87"/>
    </row>
    <row r="827" ht="15">
      <c r="Q827" s="87"/>
    </row>
    <row r="828" ht="15">
      <c r="Q828" s="87"/>
    </row>
    <row r="829" ht="15">
      <c r="Q829" s="87"/>
    </row>
    <row r="830" ht="15">
      <c r="Q830" s="87"/>
    </row>
    <row r="831" ht="15">
      <c r="Q831" s="87"/>
    </row>
    <row r="832" ht="15">
      <c r="Q832" s="87"/>
    </row>
    <row r="833" ht="15">
      <c r="Q833" s="87"/>
    </row>
    <row r="834" ht="15">
      <c r="Q834" s="87"/>
    </row>
    <row r="835" ht="15">
      <c r="Q835" s="87"/>
    </row>
    <row r="836" ht="15">
      <c r="Q836" s="87"/>
    </row>
    <row r="837" ht="15">
      <c r="Q837" s="87"/>
    </row>
    <row r="838" ht="15">
      <c r="Q838" s="87"/>
    </row>
    <row r="839" ht="15">
      <c r="Q839" s="87"/>
    </row>
    <row r="840" ht="15">
      <c r="Q840" s="87"/>
    </row>
    <row r="841" ht="15">
      <c r="Q841" s="87"/>
    </row>
    <row r="842" ht="15">
      <c r="Q842" s="87"/>
    </row>
    <row r="843" ht="15">
      <c r="Q843" s="87"/>
    </row>
    <row r="844" ht="15">
      <c r="Q844" s="87"/>
    </row>
    <row r="845" ht="15">
      <c r="Q845" s="87"/>
    </row>
    <row r="846" ht="15">
      <c r="Q846" s="87"/>
    </row>
    <row r="847" ht="15">
      <c r="Q847" s="87"/>
    </row>
    <row r="848" ht="15">
      <c r="Q848" s="87"/>
    </row>
    <row r="849" ht="15">
      <c r="Q849" s="87"/>
    </row>
    <row r="850" ht="15">
      <c r="Q850" s="87"/>
    </row>
    <row r="851" ht="15">
      <c r="Q851" s="87"/>
    </row>
    <row r="852" ht="15">
      <c r="Q852" s="87"/>
    </row>
    <row r="853" ht="15">
      <c r="Q853" s="87"/>
    </row>
    <row r="854" ht="15">
      <c r="Q854" s="87"/>
    </row>
    <row r="855" ht="15">
      <c r="Q855" s="87"/>
    </row>
    <row r="856" ht="15">
      <c r="Q856" s="87"/>
    </row>
    <row r="857" ht="15">
      <c r="Q857" s="87"/>
    </row>
    <row r="858" ht="15">
      <c r="Q858" s="87"/>
    </row>
    <row r="859" ht="15">
      <c r="Q859" s="87"/>
    </row>
    <row r="860" ht="15">
      <c r="Q860" s="87"/>
    </row>
    <row r="861" ht="15">
      <c r="Q861" s="87"/>
    </row>
    <row r="862" ht="15">
      <c r="Q862" s="87"/>
    </row>
    <row r="863" ht="15">
      <c r="Q863" s="87"/>
    </row>
    <row r="864" ht="15">
      <c r="Q864" s="87"/>
    </row>
    <row r="865" ht="15">
      <c r="Q865" s="87"/>
    </row>
    <row r="866" ht="15">
      <c r="Q866" s="87"/>
    </row>
    <row r="867" ht="15">
      <c r="Q867" s="87"/>
    </row>
    <row r="868" ht="15">
      <c r="Q868" s="87"/>
    </row>
    <row r="869" ht="15">
      <c r="Q869" s="87"/>
    </row>
    <row r="870" ht="15">
      <c r="Q870" s="87"/>
    </row>
    <row r="871" ht="15">
      <c r="Q871" s="87"/>
    </row>
    <row r="872" ht="15">
      <c r="Q872" s="87"/>
    </row>
    <row r="873" ht="15">
      <c r="Q873" s="87"/>
    </row>
    <row r="874" ht="15">
      <c r="Q874" s="87"/>
    </row>
    <row r="875" ht="15">
      <c r="Q875" s="87"/>
    </row>
    <row r="876" ht="15">
      <c r="Q876" s="87"/>
    </row>
    <row r="877" ht="15">
      <c r="Q877" s="87"/>
    </row>
    <row r="878" ht="15">
      <c r="Q878" s="87"/>
    </row>
    <row r="879" ht="15">
      <c r="Q879" s="87"/>
    </row>
    <row r="880" ht="15">
      <c r="Q880" s="87"/>
    </row>
    <row r="881" ht="15">
      <c r="Q881" s="87"/>
    </row>
    <row r="882" ht="15">
      <c r="Q882" s="87"/>
    </row>
    <row r="883" ht="15">
      <c r="Q883" s="87"/>
    </row>
    <row r="884" ht="15">
      <c r="Q884" s="87"/>
    </row>
    <row r="885" ht="15">
      <c r="Q885" s="87"/>
    </row>
    <row r="886" ht="15">
      <c r="Q886" s="87"/>
    </row>
    <row r="887" ht="15">
      <c r="Q887" s="87"/>
    </row>
    <row r="888" ht="15">
      <c r="Q888" s="87"/>
    </row>
    <row r="889" ht="15">
      <c r="Q889" s="87"/>
    </row>
    <row r="890" ht="15">
      <c r="Q890" s="87"/>
    </row>
    <row r="891" ht="15">
      <c r="Q891" s="87"/>
    </row>
    <row r="892" ht="15">
      <c r="Q892" s="87"/>
    </row>
    <row r="893" ht="15">
      <c r="Q893" s="87"/>
    </row>
    <row r="894" ht="15">
      <c r="Q894" s="87"/>
    </row>
    <row r="895" ht="15">
      <c r="Q895" s="87"/>
    </row>
    <row r="896" ht="15">
      <c r="Q896" s="87"/>
    </row>
    <row r="897" ht="15">
      <c r="Q897" s="87"/>
    </row>
    <row r="898" ht="15">
      <c r="Q898" s="87"/>
    </row>
    <row r="899" ht="15">
      <c r="Q899" s="87"/>
    </row>
    <row r="900" ht="15">
      <c r="Q900" s="87"/>
    </row>
    <row r="901" ht="15">
      <c r="Q901" s="87"/>
    </row>
    <row r="902" ht="15">
      <c r="Q902" s="87"/>
    </row>
    <row r="903" ht="15">
      <c r="Q903" s="87"/>
    </row>
    <row r="904" ht="15">
      <c r="Q904" s="87"/>
    </row>
    <row r="905" ht="15">
      <c r="Q905" s="87"/>
    </row>
    <row r="906" ht="15">
      <c r="Q906" s="87"/>
    </row>
    <row r="907" ht="15">
      <c r="Q907" s="87"/>
    </row>
    <row r="908" ht="15">
      <c r="Q908" s="87"/>
    </row>
    <row r="909" ht="15">
      <c r="Q909" s="87"/>
    </row>
    <row r="910" ht="15">
      <c r="Q910" s="87"/>
    </row>
    <row r="911" ht="15">
      <c r="Q911" s="87"/>
    </row>
    <row r="912" ht="15">
      <c r="Q912" s="87"/>
    </row>
    <row r="913" ht="15">
      <c r="Q913" s="87"/>
    </row>
    <row r="914" ht="15">
      <c r="Q914" s="87"/>
    </row>
    <row r="915" ht="15">
      <c r="Q915" s="87"/>
    </row>
    <row r="916" ht="15">
      <c r="Q916" s="87"/>
    </row>
    <row r="917" ht="15">
      <c r="Q917" s="87"/>
    </row>
    <row r="918" ht="15">
      <c r="Q918" s="87"/>
    </row>
    <row r="919" ht="15">
      <c r="Q919" s="87"/>
    </row>
    <row r="920" ht="15">
      <c r="Q920" s="87"/>
    </row>
    <row r="921" ht="15">
      <c r="Q921" s="87"/>
    </row>
    <row r="922" ht="15">
      <c r="Q922" s="87"/>
    </row>
    <row r="923" ht="15">
      <c r="Q923" s="87"/>
    </row>
    <row r="924" ht="15">
      <c r="Q924" s="87"/>
    </row>
    <row r="925" ht="15">
      <c r="Q925" s="87"/>
    </row>
    <row r="926" ht="15">
      <c r="Q926" s="87"/>
    </row>
    <row r="927" ht="15">
      <c r="Q927" s="87"/>
    </row>
    <row r="928" ht="15">
      <c r="Q928" s="87"/>
    </row>
    <row r="929" ht="15">
      <c r="Q929" s="87"/>
    </row>
    <row r="930" ht="15">
      <c r="Q930" s="87"/>
    </row>
    <row r="931" ht="15">
      <c r="Q931" s="87"/>
    </row>
    <row r="932" ht="15">
      <c r="Q932" s="87"/>
    </row>
    <row r="933" ht="15">
      <c r="Q933" s="87"/>
    </row>
    <row r="934" ht="15">
      <c r="Q934" s="87"/>
    </row>
    <row r="935" ht="15">
      <c r="Q935" s="87"/>
    </row>
    <row r="936" ht="15">
      <c r="Q936" s="87"/>
    </row>
    <row r="937" ht="15">
      <c r="Q937" s="87"/>
    </row>
    <row r="938" ht="15">
      <c r="Q938" s="87"/>
    </row>
    <row r="939" ht="15">
      <c r="Q939" s="87"/>
    </row>
    <row r="940" ht="15">
      <c r="Q940" s="87"/>
    </row>
    <row r="941" ht="15">
      <c r="Q941" s="87"/>
    </row>
    <row r="942" ht="15">
      <c r="Q942" s="87"/>
    </row>
    <row r="943" ht="15">
      <c r="Q943" s="87"/>
    </row>
    <row r="944" ht="15">
      <c r="Q944" s="87"/>
    </row>
    <row r="945" ht="15">
      <c r="Q945" s="87"/>
    </row>
    <row r="946" ht="15">
      <c r="Q946" s="87"/>
    </row>
    <row r="947" ht="15">
      <c r="Q947" s="87"/>
    </row>
    <row r="948" ht="15">
      <c r="Q948" s="87"/>
    </row>
    <row r="949" ht="15">
      <c r="Q949" s="87"/>
    </row>
    <row r="950" ht="15">
      <c r="Q950" s="87"/>
    </row>
    <row r="951" ht="15">
      <c r="Q951" s="87"/>
    </row>
    <row r="952" ht="15">
      <c r="Q952" s="87"/>
    </row>
    <row r="953" ht="15">
      <c r="Q953" s="87"/>
    </row>
    <row r="954" ht="15">
      <c r="Q954" s="87"/>
    </row>
    <row r="955" ht="15">
      <c r="Q955" s="87"/>
    </row>
    <row r="956" ht="15">
      <c r="Q956" s="87"/>
    </row>
    <row r="957" ht="15">
      <c r="Q957" s="87"/>
    </row>
    <row r="958" ht="15">
      <c r="Q958" s="87"/>
    </row>
    <row r="959" ht="15">
      <c r="Q959" s="87"/>
    </row>
    <row r="960" ht="15">
      <c r="Q960" s="87"/>
    </row>
    <row r="961" ht="15">
      <c r="Q961" s="87"/>
    </row>
    <row r="962" ht="15">
      <c r="Q962" s="87"/>
    </row>
    <row r="963" ht="15">
      <c r="Q963" s="87"/>
    </row>
    <row r="964" ht="15">
      <c r="Q964" s="87"/>
    </row>
    <row r="965" ht="15">
      <c r="Q965" s="87"/>
    </row>
    <row r="966" ht="15">
      <c r="Q966" s="87"/>
    </row>
    <row r="967" ht="15">
      <c r="Q967" s="87"/>
    </row>
    <row r="968" ht="15">
      <c r="Q968" s="87"/>
    </row>
    <row r="969" ht="15">
      <c r="Q969" s="87"/>
    </row>
    <row r="970" ht="15">
      <c r="Q970" s="87"/>
    </row>
    <row r="971" ht="15">
      <c r="Q971" s="87"/>
    </row>
    <row r="972" ht="15">
      <c r="Q972" s="87"/>
    </row>
    <row r="973" ht="15">
      <c r="Q973" s="87"/>
    </row>
    <row r="974" ht="15">
      <c r="Q974" s="87"/>
    </row>
    <row r="975" ht="15">
      <c r="Q975" s="87"/>
    </row>
    <row r="976" ht="15">
      <c r="Q976" s="87"/>
    </row>
    <row r="977" ht="15">
      <c r="Q977" s="87"/>
    </row>
    <row r="978" ht="15">
      <c r="Q978" s="87"/>
    </row>
    <row r="979" ht="15">
      <c r="Q979" s="87"/>
    </row>
    <row r="980" ht="15">
      <c r="Q980" s="87"/>
    </row>
    <row r="981" ht="15">
      <c r="Q981" s="87"/>
    </row>
    <row r="982" ht="15">
      <c r="Q982" s="87"/>
    </row>
    <row r="983" ht="15">
      <c r="Q983" s="87"/>
    </row>
    <row r="984" ht="15">
      <c r="Q984" s="87"/>
    </row>
    <row r="985" ht="15">
      <c r="Q985" s="87"/>
    </row>
    <row r="986" ht="15">
      <c r="Q986" s="87"/>
    </row>
    <row r="987" ht="15">
      <c r="Q987" s="87"/>
    </row>
    <row r="988" ht="15">
      <c r="Q988" s="87"/>
    </row>
    <row r="989" ht="15">
      <c r="Q989" s="87"/>
    </row>
    <row r="990" ht="15">
      <c r="Q990" s="87"/>
    </row>
    <row r="991" ht="15">
      <c r="Q991" s="87"/>
    </row>
    <row r="992" ht="15">
      <c r="Q992" s="87"/>
    </row>
    <row r="993" ht="15">
      <c r="Q993" s="87"/>
    </row>
    <row r="994" ht="15">
      <c r="Q994" s="87"/>
    </row>
    <row r="995" ht="15">
      <c r="Q995" s="87"/>
    </row>
    <row r="996" ht="15">
      <c r="Q996" s="87"/>
    </row>
    <row r="997" ht="15">
      <c r="Q997" s="87"/>
    </row>
    <row r="998" ht="15">
      <c r="Q998" s="87"/>
    </row>
    <row r="999" ht="15">
      <c r="Q999" s="87"/>
    </row>
    <row r="1000" ht="15">
      <c r="Q1000" s="87"/>
    </row>
    <row r="1001" ht="15">
      <c r="Q1001" s="87"/>
    </row>
    <row r="1002" ht="15">
      <c r="Q1002" s="87"/>
    </row>
    <row r="1003" ht="15">
      <c r="Q1003" s="87"/>
    </row>
    <row r="1004" ht="15">
      <c r="Q1004" s="87"/>
    </row>
    <row r="1005" ht="15">
      <c r="Q1005" s="87"/>
    </row>
    <row r="1006" ht="15">
      <c r="Q1006" s="87"/>
    </row>
    <row r="1007" ht="15">
      <c r="Q1007" s="87"/>
    </row>
    <row r="1008" ht="15">
      <c r="Q1008" s="87"/>
    </row>
    <row r="1009" ht="15">
      <c r="Q1009" s="87"/>
    </row>
    <row r="1010" ht="15">
      <c r="Q1010" s="87"/>
    </row>
    <row r="1011" ht="15">
      <c r="Q1011" s="87"/>
    </row>
    <row r="1012" ht="15">
      <c r="Q1012" s="87"/>
    </row>
    <row r="1013" ht="15">
      <c r="Q1013" s="87"/>
    </row>
    <row r="1014" ht="15">
      <c r="Q1014" s="87"/>
    </row>
    <row r="1015" ht="15">
      <c r="Q1015" s="87"/>
    </row>
    <row r="1016" ht="15">
      <c r="Q1016" s="87"/>
    </row>
    <row r="1017" ht="15">
      <c r="Q1017" s="87"/>
    </row>
    <row r="1018" ht="15">
      <c r="Q1018" s="87"/>
    </row>
    <row r="1019" ht="15">
      <c r="Q1019" s="87"/>
    </row>
    <row r="1020" ht="15">
      <c r="Q1020" s="87"/>
    </row>
    <row r="1021" ht="15">
      <c r="Q1021" s="87"/>
    </row>
    <row r="1022" ht="15">
      <c r="Q1022" s="87"/>
    </row>
    <row r="1023" ht="15">
      <c r="Q1023" s="87"/>
    </row>
    <row r="1024" ht="15">
      <c r="Q1024" s="87"/>
    </row>
    <row r="1025" ht="15">
      <c r="Q1025" s="87"/>
    </row>
    <row r="1026" ht="15">
      <c r="Q1026" s="87"/>
    </row>
    <row r="1027" ht="15">
      <c r="Q1027" s="87"/>
    </row>
    <row r="1028" ht="15">
      <c r="Q1028" s="87"/>
    </row>
    <row r="1029" ht="15">
      <c r="Q1029" s="87"/>
    </row>
    <row r="1030" ht="15">
      <c r="Q1030" s="87"/>
    </row>
    <row r="1031" ht="15">
      <c r="Q1031" s="87"/>
    </row>
    <row r="1032" ht="15">
      <c r="Q1032" s="87"/>
    </row>
    <row r="1033" ht="15">
      <c r="Q1033" s="87"/>
    </row>
    <row r="1034" ht="15">
      <c r="Q1034" s="87"/>
    </row>
    <row r="1035" ht="15">
      <c r="Q1035" s="87"/>
    </row>
    <row r="1036" ht="15">
      <c r="Q1036" s="87"/>
    </row>
    <row r="1037" ht="15">
      <c r="Q1037" s="87"/>
    </row>
    <row r="1038" ht="15">
      <c r="Q1038" s="87"/>
    </row>
    <row r="1039" ht="15">
      <c r="Q1039" s="87"/>
    </row>
    <row r="1040" ht="15">
      <c r="Q1040" s="87"/>
    </row>
    <row r="1041" ht="15">
      <c r="Q1041" s="87"/>
    </row>
    <row r="1042" ht="15">
      <c r="Q1042" s="87"/>
    </row>
    <row r="1043" ht="15">
      <c r="Q1043" s="87"/>
    </row>
    <row r="1044" ht="15">
      <c r="Q1044" s="87"/>
    </row>
    <row r="1045" ht="15">
      <c r="Q1045" s="87"/>
    </row>
    <row r="1046" ht="15">
      <c r="Q1046" s="87"/>
    </row>
    <row r="1047" ht="15">
      <c r="Q1047" s="87"/>
    </row>
    <row r="1048" ht="15">
      <c r="Q1048" s="87"/>
    </row>
    <row r="1049" ht="15">
      <c r="Q1049" s="87"/>
    </row>
    <row r="1050" ht="15">
      <c r="Q1050" s="87"/>
    </row>
    <row r="1051" ht="15">
      <c r="Q1051" s="87"/>
    </row>
    <row r="1052" ht="15">
      <c r="Q1052" s="87"/>
    </row>
    <row r="1053" ht="15">
      <c r="Q1053" s="87"/>
    </row>
    <row r="1054" ht="15">
      <c r="Q1054" s="87"/>
    </row>
    <row r="1055" ht="15">
      <c r="Q1055" s="87"/>
    </row>
    <row r="1056" ht="15">
      <c r="Q1056" s="87"/>
    </row>
    <row r="1057" ht="15">
      <c r="Q1057" s="87"/>
    </row>
    <row r="1058" ht="15">
      <c r="Q1058" s="87"/>
    </row>
    <row r="1059" ht="15">
      <c r="Q1059" s="87"/>
    </row>
    <row r="1060" ht="15">
      <c r="Q1060" s="87"/>
    </row>
    <row r="1061" ht="15">
      <c r="Q1061" s="87"/>
    </row>
    <row r="1062" ht="15">
      <c r="Q1062" s="87"/>
    </row>
    <row r="1063" ht="15">
      <c r="Q1063" s="87"/>
    </row>
    <row r="1064" ht="15">
      <c r="Q1064" s="87"/>
    </row>
    <row r="1065" ht="15">
      <c r="Q1065" s="87"/>
    </row>
    <row r="1066" ht="15">
      <c r="Q1066" s="87"/>
    </row>
    <row r="1067" ht="15">
      <c r="Q1067" s="87"/>
    </row>
    <row r="1068" ht="15">
      <c r="Q1068" s="87"/>
    </row>
    <row r="1069" ht="15">
      <c r="Q1069" s="87"/>
    </row>
    <row r="1070" ht="15">
      <c r="Q1070" s="87"/>
    </row>
    <row r="1071" ht="15">
      <c r="Q1071" s="87"/>
    </row>
    <row r="1072" ht="15">
      <c r="Q1072" s="87"/>
    </row>
    <row r="1073" ht="15">
      <c r="Q1073" s="87"/>
    </row>
    <row r="1074" ht="15">
      <c r="Q1074" s="87"/>
    </row>
    <row r="1075" ht="15">
      <c r="Q1075" s="87"/>
    </row>
    <row r="1076" ht="15">
      <c r="Q1076" s="87"/>
    </row>
    <row r="1077" ht="15">
      <c r="Q1077" s="87"/>
    </row>
    <row r="1078" ht="15">
      <c r="Q1078" s="87"/>
    </row>
    <row r="1079" ht="15">
      <c r="Q1079" s="87"/>
    </row>
    <row r="1080" ht="15">
      <c r="Q1080" s="87"/>
    </row>
    <row r="1081" ht="15">
      <c r="Q1081" s="87"/>
    </row>
    <row r="1082" ht="15">
      <c r="Q1082" s="87"/>
    </row>
    <row r="1083" ht="15">
      <c r="Q1083" s="87"/>
    </row>
    <row r="1084" ht="15">
      <c r="Q1084" s="87"/>
    </row>
    <row r="1085" ht="15">
      <c r="Q1085" s="87"/>
    </row>
    <row r="1086" ht="15">
      <c r="Q1086" s="87"/>
    </row>
    <row r="1087" ht="15">
      <c r="Q1087" s="87"/>
    </row>
    <row r="1088" ht="15">
      <c r="Q1088" s="87"/>
    </row>
    <row r="1089" ht="15">
      <c r="Q1089" s="87"/>
    </row>
    <row r="1090" ht="15">
      <c r="Q1090" s="87"/>
    </row>
    <row r="1091" ht="15">
      <c r="Q1091" s="87"/>
    </row>
    <row r="1092" ht="15">
      <c r="Q1092" s="87"/>
    </row>
    <row r="1093" ht="15">
      <c r="Q1093" s="87"/>
    </row>
    <row r="1094" ht="15">
      <c r="Q1094" s="87"/>
    </row>
    <row r="1095" ht="15">
      <c r="Q1095" s="87"/>
    </row>
    <row r="1096" ht="15">
      <c r="Q1096" s="87"/>
    </row>
    <row r="1097" ht="15">
      <c r="Q1097" s="87"/>
    </row>
    <row r="1098" ht="15">
      <c r="Q1098" s="87"/>
    </row>
    <row r="1099" ht="15">
      <c r="Q1099" s="87"/>
    </row>
    <row r="1100" ht="15">
      <c r="Q1100" s="87"/>
    </row>
    <row r="1101" ht="15">
      <c r="Q1101" s="87"/>
    </row>
    <row r="1102" ht="15">
      <c r="Q1102" s="87"/>
    </row>
    <row r="1103" ht="15">
      <c r="Q1103" s="87"/>
    </row>
    <row r="1104" ht="15">
      <c r="Q1104" s="87"/>
    </row>
    <row r="1105" ht="15">
      <c r="Q1105" s="87"/>
    </row>
    <row r="1106" ht="15">
      <c r="Q1106" s="87"/>
    </row>
    <row r="1107" ht="15">
      <c r="Q1107" s="87"/>
    </row>
    <row r="1108" ht="15">
      <c r="Q1108" s="87"/>
    </row>
    <row r="1109" ht="15">
      <c r="Q1109" s="87"/>
    </row>
    <row r="1110" ht="15">
      <c r="Q1110" s="87"/>
    </row>
    <row r="1111" ht="15">
      <c r="Q1111" s="87"/>
    </row>
    <row r="1112" ht="15">
      <c r="Q1112" s="87"/>
    </row>
    <row r="1113" ht="15">
      <c r="Q1113" s="87"/>
    </row>
    <row r="1114" ht="15">
      <c r="Q1114" s="87"/>
    </row>
    <row r="1115" ht="15">
      <c r="Q1115" s="87"/>
    </row>
    <row r="1116" ht="15">
      <c r="Q1116" s="87"/>
    </row>
    <row r="1117" ht="15">
      <c r="Q1117" s="87"/>
    </row>
    <row r="1118" ht="15">
      <c r="Q1118" s="87"/>
    </row>
    <row r="1119" ht="15">
      <c r="Q1119" s="87"/>
    </row>
    <row r="1120" ht="15">
      <c r="Q1120" s="87"/>
    </row>
    <row r="1121" ht="15">
      <c r="Q1121" s="87"/>
    </row>
    <row r="1122" ht="15">
      <c r="Q1122" s="87"/>
    </row>
    <row r="1123" ht="15">
      <c r="Q1123" s="87"/>
    </row>
  </sheetData>
  <sheetProtection/>
  <mergeCells count="6">
    <mergeCell ref="R14:T14"/>
    <mergeCell ref="K14:L14"/>
    <mergeCell ref="C14:E14"/>
    <mergeCell ref="I14:J14"/>
    <mergeCell ref="F13:G14"/>
    <mergeCell ref="M14:P14"/>
  </mergeCells>
  <printOptions/>
  <pageMargins left="0.3937007874015748" right="0" top="1.6929133858267718" bottom="0.2362204724409449" header="0.2362204724409449" footer="0.2362204724409449"/>
  <pageSetup horizontalDpi="600" verticalDpi="600" orientation="landscape" scale="65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ignoredErrors>
    <ignoredError sqref="L18 L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113"/>
  <sheetViews>
    <sheetView zoomScale="110" zoomScaleNormal="110" zoomScalePageLayoutView="0" workbookViewId="0" topLeftCell="A1">
      <selection activeCell="G17" sqref="G17"/>
    </sheetView>
  </sheetViews>
  <sheetFormatPr defaultColWidth="9.28125" defaultRowHeight="12.75"/>
  <cols>
    <col min="1" max="1" width="23.7109375" style="2" customWidth="1"/>
    <col min="2" max="2" width="12.00390625" style="2" customWidth="1"/>
    <col min="3" max="3" width="9.7109375" style="2" customWidth="1"/>
    <col min="4" max="4" width="11.28125" style="2" customWidth="1"/>
    <col min="5" max="5" width="14.57421875" style="2" customWidth="1"/>
    <col min="6" max="6" width="15.140625" style="2" customWidth="1"/>
    <col min="7" max="7" width="12.7109375" style="2" customWidth="1"/>
    <col min="8" max="8" width="12.421875" style="2" customWidth="1"/>
    <col min="9" max="10" width="11.57421875" style="2" customWidth="1"/>
    <col min="11" max="11" width="12.28125" style="2" customWidth="1"/>
    <col min="12" max="12" width="12.8515625" style="2" customWidth="1"/>
    <col min="13" max="13" width="12.7109375" style="2" customWidth="1"/>
    <col min="14" max="14" width="12.140625" style="2" customWidth="1"/>
    <col min="15" max="15" width="13.28125" style="2" customWidth="1"/>
    <col min="16" max="16" width="12.8515625" style="2" customWidth="1"/>
    <col min="17" max="17" width="14.57421875" style="2" customWidth="1"/>
    <col min="18" max="18" width="3.28125" style="47" customWidth="1"/>
    <col min="19" max="19" width="11.421875" style="2" customWidth="1"/>
    <col min="20" max="20" width="11.7109375" style="2" customWidth="1"/>
    <col min="21" max="21" width="13.140625" style="2" customWidth="1"/>
    <col min="22" max="16384" width="9.28125" style="2" customWidth="1"/>
  </cols>
  <sheetData>
    <row r="1" spans="1:18" ht="15">
      <c r="A1" s="147" t="s">
        <v>11</v>
      </c>
      <c r="B1" s="148" t="s">
        <v>102</v>
      </c>
      <c r="C1" s="86"/>
      <c r="D1" s="86"/>
      <c r="E1" s="86"/>
      <c r="F1" s="86"/>
      <c r="R1" s="3"/>
    </row>
    <row r="2" spans="1:18" s="133" customFormat="1" ht="27" customHeight="1">
      <c r="A2" s="149" t="s">
        <v>12</v>
      </c>
      <c r="B2" s="167" t="s">
        <v>104</v>
      </c>
      <c r="C2" s="167"/>
      <c r="D2" s="167"/>
      <c r="E2" s="167"/>
      <c r="F2" s="168"/>
      <c r="G2" s="161" t="s">
        <v>43</v>
      </c>
      <c r="H2" s="162"/>
      <c r="I2" s="144"/>
      <c r="J2" s="134"/>
      <c r="K2" s="134"/>
      <c r="L2" s="134"/>
      <c r="M2" s="134"/>
      <c r="N2" s="134"/>
      <c r="R2" s="134"/>
    </row>
    <row r="3" spans="1:18" ht="15.75" customHeight="1">
      <c r="A3" s="90" t="s">
        <v>103</v>
      </c>
      <c r="B3" s="169" t="s">
        <v>107</v>
      </c>
      <c r="C3" s="169"/>
      <c r="D3" s="169"/>
      <c r="E3" s="169"/>
      <c r="F3" s="170"/>
      <c r="G3" s="163"/>
      <c r="H3" s="164"/>
      <c r="I3" s="145"/>
      <c r="J3" s="146"/>
      <c r="K3" s="146"/>
      <c r="L3" s="146"/>
      <c r="M3" s="146"/>
      <c r="N3" s="3"/>
      <c r="R3" s="3"/>
    </row>
    <row r="4" spans="1:21" ht="27.75" customHeight="1">
      <c r="A4" s="135"/>
      <c r="B4" s="5"/>
      <c r="C4" s="158" t="s">
        <v>3</v>
      </c>
      <c r="D4" s="159"/>
      <c r="E4" s="159"/>
      <c r="F4" s="159"/>
      <c r="G4" s="165"/>
      <c r="H4" s="166"/>
      <c r="I4" s="6" t="s">
        <v>30</v>
      </c>
      <c r="J4" s="159" t="s">
        <v>4</v>
      </c>
      <c r="K4" s="160"/>
      <c r="L4" s="158" t="s">
        <v>7</v>
      </c>
      <c r="M4" s="160"/>
      <c r="N4" s="158" t="s">
        <v>14</v>
      </c>
      <c r="O4" s="159"/>
      <c r="P4" s="159"/>
      <c r="Q4" s="160"/>
      <c r="R4" s="7"/>
      <c r="S4" s="158" t="s">
        <v>33</v>
      </c>
      <c r="T4" s="159"/>
      <c r="U4" s="160"/>
    </row>
    <row r="5" spans="1:21" s="14" customFormat="1" ht="78.75" customHeight="1" thickBot="1">
      <c r="A5" s="8" t="s">
        <v>0</v>
      </c>
      <c r="B5" s="9" t="s">
        <v>1</v>
      </c>
      <c r="C5" s="9" t="s">
        <v>2</v>
      </c>
      <c r="D5" s="10" t="s">
        <v>13</v>
      </c>
      <c r="E5" s="10" t="s">
        <v>74</v>
      </c>
      <c r="F5" s="10" t="s">
        <v>46</v>
      </c>
      <c r="G5" s="11" t="s">
        <v>45</v>
      </c>
      <c r="H5" s="11" t="s">
        <v>60</v>
      </c>
      <c r="I5" s="12" t="s">
        <v>75</v>
      </c>
      <c r="J5" s="9" t="s">
        <v>5</v>
      </c>
      <c r="K5" s="9" t="s">
        <v>6</v>
      </c>
      <c r="L5" s="9" t="s">
        <v>8</v>
      </c>
      <c r="M5" s="10" t="s">
        <v>60</v>
      </c>
      <c r="N5" s="10" t="s">
        <v>60</v>
      </c>
      <c r="O5" s="11" t="s">
        <v>47</v>
      </c>
      <c r="P5" s="11" t="s">
        <v>9</v>
      </c>
      <c r="Q5" s="9" t="s">
        <v>10</v>
      </c>
      <c r="R5" s="13"/>
      <c r="S5" s="9" t="s">
        <v>35</v>
      </c>
      <c r="T5" s="9" t="s">
        <v>40</v>
      </c>
      <c r="U5" s="9" t="s">
        <v>36</v>
      </c>
    </row>
    <row r="6" spans="1:21" s="20" customFormat="1" ht="19.5" customHeight="1" thickBot="1" thickTop="1">
      <c r="A6" s="15" t="s">
        <v>44</v>
      </c>
      <c r="B6" s="16"/>
      <c r="C6" s="16"/>
      <c r="D6" s="16"/>
      <c r="E6" s="16"/>
      <c r="F6" s="17"/>
      <c r="G6" s="16"/>
      <c r="H6" s="16"/>
      <c r="I6" s="18"/>
      <c r="J6" s="18"/>
      <c r="K6" s="16"/>
      <c r="L6" s="16"/>
      <c r="M6" s="16"/>
      <c r="N6" s="16"/>
      <c r="O6" s="17"/>
      <c r="P6" s="16"/>
      <c r="Q6" s="16"/>
      <c r="R6" s="19"/>
      <c r="S6" s="16"/>
      <c r="T6" s="16"/>
      <c r="U6" s="16"/>
    </row>
    <row r="7" spans="1:21" ht="19.5" customHeight="1">
      <c r="A7" s="21"/>
      <c r="B7" s="22"/>
      <c r="C7" s="22"/>
      <c r="D7" s="22"/>
      <c r="E7" s="22"/>
      <c r="F7" s="23"/>
      <c r="G7" s="22"/>
      <c r="H7" s="22"/>
      <c r="I7" s="22"/>
      <c r="J7" s="22"/>
      <c r="K7" s="22"/>
      <c r="L7" s="22"/>
      <c r="M7" s="22"/>
      <c r="N7" s="22"/>
      <c r="O7" s="23"/>
      <c r="P7" s="22"/>
      <c r="Q7" s="22"/>
      <c r="R7" s="24"/>
      <c r="S7" s="22"/>
      <c r="T7" s="22"/>
      <c r="U7" s="22"/>
    </row>
    <row r="8" spans="1:21" s="14" customFormat="1" ht="39" customHeight="1">
      <c r="A8" s="25" t="s">
        <v>79</v>
      </c>
      <c r="B8" s="26" t="s">
        <v>93</v>
      </c>
      <c r="C8" s="26" t="s">
        <v>80</v>
      </c>
      <c r="D8" s="26" t="s">
        <v>92</v>
      </c>
      <c r="E8" s="52" t="s">
        <v>113</v>
      </c>
      <c r="F8" s="28">
        <v>12657000000</v>
      </c>
      <c r="G8" s="48">
        <v>45314</v>
      </c>
      <c r="H8" s="48">
        <f>G8+30</f>
        <v>45344</v>
      </c>
      <c r="I8" s="48">
        <f>H8+8</f>
        <v>45352</v>
      </c>
      <c r="J8" s="48">
        <f>I8</f>
        <v>45352</v>
      </c>
      <c r="K8" s="48">
        <f>J8+60+3</f>
        <v>45415</v>
      </c>
      <c r="L8" s="48">
        <f>K8+28</f>
        <v>45443</v>
      </c>
      <c r="M8" s="48">
        <f>L8+28</f>
        <v>45471</v>
      </c>
      <c r="N8" s="48">
        <f>M8+28</f>
        <v>45499</v>
      </c>
      <c r="O8" s="29" t="s">
        <v>93</v>
      </c>
      <c r="P8" s="48">
        <f>N8+4</f>
        <v>45503</v>
      </c>
      <c r="Q8" s="48">
        <f>P8+14</f>
        <v>45517</v>
      </c>
      <c r="R8" s="30"/>
      <c r="S8" s="48" t="s">
        <v>86</v>
      </c>
      <c r="T8" s="48" t="s">
        <v>87</v>
      </c>
      <c r="U8" s="26"/>
    </row>
    <row r="9" spans="1:21" ht="19.5" customHeight="1">
      <c r="A9" s="31"/>
      <c r="B9" s="32"/>
      <c r="C9" s="32"/>
      <c r="D9" s="32"/>
      <c r="E9" s="32"/>
      <c r="F9" s="33"/>
      <c r="G9" s="32"/>
      <c r="H9" s="32"/>
      <c r="I9" s="32"/>
      <c r="J9" s="32"/>
      <c r="K9" s="32"/>
      <c r="L9" s="32"/>
      <c r="M9" s="32"/>
      <c r="N9" s="32"/>
      <c r="O9" s="33"/>
      <c r="P9" s="32"/>
      <c r="Q9" s="38"/>
      <c r="R9" s="24"/>
      <c r="S9" s="38"/>
      <c r="T9" s="38"/>
      <c r="U9" s="38"/>
    </row>
    <row r="10" spans="1:21" ht="19.5" customHeight="1">
      <c r="A10" s="34"/>
      <c r="B10" s="34"/>
      <c r="C10" s="34"/>
      <c r="D10" s="34"/>
      <c r="E10" s="34"/>
      <c r="F10" s="35"/>
      <c r="G10" s="34"/>
      <c r="H10" s="36"/>
      <c r="I10" s="36"/>
      <c r="J10" s="34"/>
      <c r="K10" s="34"/>
      <c r="L10" s="34"/>
      <c r="M10" s="34"/>
      <c r="N10" s="34"/>
      <c r="O10" s="35"/>
      <c r="P10" s="34"/>
      <c r="Q10" s="34"/>
      <c r="R10" s="37"/>
      <c r="S10" s="34"/>
      <c r="T10" s="34"/>
      <c r="U10" s="34"/>
    </row>
    <row r="11" spans="1:21" ht="19.5" customHeight="1" thickBot="1">
      <c r="A11" s="39"/>
      <c r="B11" s="40"/>
      <c r="C11" s="40"/>
      <c r="D11" s="40"/>
      <c r="E11" s="40"/>
      <c r="F11" s="41"/>
      <c r="G11" s="40"/>
      <c r="H11" s="40"/>
      <c r="I11" s="40"/>
      <c r="J11" s="40"/>
      <c r="K11" s="40"/>
      <c r="L11" s="40"/>
      <c r="M11" s="40"/>
      <c r="N11" s="40"/>
      <c r="O11" s="41"/>
      <c r="P11" s="40"/>
      <c r="Q11" s="42"/>
      <c r="R11" s="24"/>
      <c r="S11" s="42"/>
      <c r="T11" s="42"/>
      <c r="U11" s="41"/>
    </row>
    <row r="12" spans="1:21" s="20" customFormat="1" ht="19.5" customHeight="1" thickTop="1">
      <c r="A12" s="43" t="s">
        <v>31</v>
      </c>
      <c r="B12" s="44"/>
      <c r="C12" s="44"/>
      <c r="D12" s="44"/>
      <c r="E12" s="44"/>
      <c r="F12" s="45">
        <f>F8</f>
        <v>12657000000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9"/>
      <c r="S12" s="44"/>
      <c r="T12" s="44"/>
      <c r="U12" s="44"/>
    </row>
    <row r="13" spans="1:18" ht="12.75">
      <c r="A13" s="46" t="s">
        <v>64</v>
      </c>
      <c r="R13" s="3"/>
    </row>
    <row r="14" ht="12.75">
      <c r="R14" s="3"/>
    </row>
    <row r="15" ht="12.75">
      <c r="R15" s="3"/>
    </row>
    <row r="16" ht="12.75">
      <c r="R16" s="3"/>
    </row>
    <row r="17" ht="12.75">
      <c r="R17" s="3"/>
    </row>
    <row r="18" ht="12.75">
      <c r="R18" s="3"/>
    </row>
    <row r="19" ht="12.75">
      <c r="R19" s="3"/>
    </row>
    <row r="20" ht="12.75">
      <c r="R20" s="3"/>
    </row>
    <row r="21" ht="12.75">
      <c r="R21" s="3"/>
    </row>
    <row r="22" ht="12.75">
      <c r="R22" s="3"/>
    </row>
    <row r="23" ht="12.75">
      <c r="R23" s="3"/>
    </row>
    <row r="24" ht="12.75">
      <c r="R24" s="3"/>
    </row>
    <row r="25" ht="12.75">
      <c r="R25" s="3"/>
    </row>
    <row r="26" ht="12.75">
      <c r="R26" s="3"/>
    </row>
    <row r="27" ht="12.75">
      <c r="R27" s="3"/>
    </row>
    <row r="28" ht="12.75">
      <c r="R28" s="3"/>
    </row>
    <row r="29" ht="12.75">
      <c r="R29" s="3"/>
    </row>
    <row r="30" ht="12.75">
      <c r="R30" s="3"/>
    </row>
    <row r="31" ht="12.75">
      <c r="R31" s="3"/>
    </row>
    <row r="32" ht="12.75">
      <c r="R32" s="3"/>
    </row>
    <row r="33" ht="12.75">
      <c r="R33" s="3"/>
    </row>
    <row r="34" ht="12.75">
      <c r="R34" s="3"/>
    </row>
    <row r="35" ht="12.75">
      <c r="R35" s="3"/>
    </row>
    <row r="36" ht="12.75">
      <c r="R36" s="3"/>
    </row>
    <row r="37" ht="12.75">
      <c r="R37" s="3"/>
    </row>
    <row r="38" ht="12.75">
      <c r="R38" s="3"/>
    </row>
    <row r="39" ht="12.75">
      <c r="R39" s="3"/>
    </row>
    <row r="40" ht="12.75">
      <c r="R40" s="3"/>
    </row>
    <row r="41" ht="12.75">
      <c r="R41" s="3"/>
    </row>
    <row r="42" ht="12.75">
      <c r="R42" s="3"/>
    </row>
    <row r="43" ht="12.75">
      <c r="R43" s="3"/>
    </row>
    <row r="44" ht="12.75">
      <c r="R44" s="3"/>
    </row>
    <row r="45" ht="12.75">
      <c r="R45" s="3"/>
    </row>
    <row r="46" ht="12.75">
      <c r="R46" s="3"/>
    </row>
    <row r="47" ht="12.75">
      <c r="R47" s="3"/>
    </row>
    <row r="48" ht="12.75">
      <c r="R48" s="3"/>
    </row>
    <row r="49" ht="12.75">
      <c r="R49" s="3"/>
    </row>
    <row r="50" ht="12.75">
      <c r="R50" s="3"/>
    </row>
    <row r="51" ht="12.75">
      <c r="R51" s="3"/>
    </row>
    <row r="52" ht="12.75">
      <c r="R52" s="3"/>
    </row>
    <row r="53" ht="12.75">
      <c r="R53" s="3"/>
    </row>
    <row r="54" ht="12.75">
      <c r="R54" s="3"/>
    </row>
    <row r="55" ht="12.75">
      <c r="R55" s="3"/>
    </row>
    <row r="56" ht="12.75">
      <c r="R56" s="3"/>
    </row>
    <row r="57" ht="12.75">
      <c r="R57" s="3"/>
    </row>
    <row r="58" ht="12.75">
      <c r="R58" s="3"/>
    </row>
    <row r="59" ht="12.75">
      <c r="R59" s="3"/>
    </row>
    <row r="60" ht="12.75">
      <c r="R60" s="3"/>
    </row>
    <row r="61" ht="12.75"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  <row r="73" ht="12.75">
      <c r="R73" s="3"/>
    </row>
    <row r="74" ht="12.75">
      <c r="R74" s="3"/>
    </row>
    <row r="75" ht="12.75">
      <c r="R75" s="3"/>
    </row>
    <row r="76" ht="12.75">
      <c r="R76" s="3"/>
    </row>
    <row r="77" ht="12.75">
      <c r="R77" s="3"/>
    </row>
    <row r="78" ht="12.75">
      <c r="R78" s="3"/>
    </row>
    <row r="79" ht="12.75">
      <c r="R79" s="3"/>
    </row>
    <row r="80" ht="12.75">
      <c r="R80" s="3"/>
    </row>
    <row r="81" ht="12.75">
      <c r="R81" s="3"/>
    </row>
    <row r="82" ht="12.75">
      <c r="R82" s="3"/>
    </row>
    <row r="83" ht="12.75">
      <c r="R83" s="3"/>
    </row>
    <row r="84" ht="12.75">
      <c r="R84" s="3"/>
    </row>
    <row r="85" ht="12.75">
      <c r="R85" s="3"/>
    </row>
    <row r="86" ht="12.75">
      <c r="R86" s="3"/>
    </row>
    <row r="87" ht="12.75">
      <c r="R87" s="3"/>
    </row>
    <row r="88" ht="12.75">
      <c r="R88" s="3"/>
    </row>
    <row r="89" ht="12.75">
      <c r="R89" s="3"/>
    </row>
    <row r="90" ht="12.75">
      <c r="R90" s="3"/>
    </row>
    <row r="91" ht="12.75">
      <c r="R91" s="3"/>
    </row>
    <row r="92" ht="12.75">
      <c r="R92" s="3"/>
    </row>
    <row r="93" ht="12.75">
      <c r="R93" s="3"/>
    </row>
    <row r="94" ht="12.75">
      <c r="R94" s="3"/>
    </row>
    <row r="95" ht="12.75">
      <c r="R95" s="3"/>
    </row>
    <row r="96" ht="12.75">
      <c r="R96" s="3"/>
    </row>
    <row r="97" ht="12.75">
      <c r="R97" s="3"/>
    </row>
    <row r="98" ht="12.75">
      <c r="R98" s="3"/>
    </row>
    <row r="99" ht="12.75">
      <c r="R99" s="3"/>
    </row>
    <row r="100" ht="12.75">
      <c r="R100" s="3"/>
    </row>
    <row r="101" ht="12.75">
      <c r="R101" s="3"/>
    </row>
    <row r="102" ht="12.75">
      <c r="R102" s="3"/>
    </row>
    <row r="103" ht="12.75">
      <c r="R103" s="3"/>
    </row>
    <row r="104" ht="12.75">
      <c r="R104" s="3"/>
    </row>
    <row r="105" ht="12.75">
      <c r="R105" s="3"/>
    </row>
    <row r="106" ht="12.75">
      <c r="R106" s="3"/>
    </row>
    <row r="107" ht="12.75">
      <c r="R107" s="3"/>
    </row>
    <row r="108" ht="12.75">
      <c r="R108" s="3"/>
    </row>
    <row r="109" ht="12.75">
      <c r="R109" s="3"/>
    </row>
    <row r="110" ht="12.75">
      <c r="R110" s="3"/>
    </row>
    <row r="111" ht="12.75">
      <c r="R111" s="3"/>
    </row>
    <row r="112" ht="12.75">
      <c r="R112" s="3"/>
    </row>
    <row r="113" ht="12.75">
      <c r="R113" s="3"/>
    </row>
    <row r="114" ht="12.75">
      <c r="R114" s="3"/>
    </row>
    <row r="115" ht="12.75">
      <c r="R115" s="3"/>
    </row>
    <row r="116" ht="12.75">
      <c r="R116" s="3"/>
    </row>
    <row r="117" ht="12.75">
      <c r="R117" s="3"/>
    </row>
    <row r="118" ht="12.75">
      <c r="R118" s="3"/>
    </row>
    <row r="119" ht="12.75">
      <c r="R119" s="3"/>
    </row>
    <row r="120" ht="12.75">
      <c r="R120" s="3"/>
    </row>
    <row r="121" ht="12.75">
      <c r="R121" s="3"/>
    </row>
    <row r="122" ht="12.75">
      <c r="R122" s="3"/>
    </row>
    <row r="123" ht="12.75">
      <c r="R123" s="3"/>
    </row>
    <row r="124" ht="12.75">
      <c r="R124" s="3"/>
    </row>
    <row r="125" ht="12.75">
      <c r="R125" s="3"/>
    </row>
    <row r="126" ht="12.75">
      <c r="R126" s="3"/>
    </row>
    <row r="127" ht="12.75">
      <c r="R127" s="3"/>
    </row>
    <row r="128" ht="12.75">
      <c r="R128" s="3"/>
    </row>
    <row r="129" ht="12.75">
      <c r="R129" s="3"/>
    </row>
    <row r="130" ht="12.75">
      <c r="R130" s="3"/>
    </row>
    <row r="131" ht="12.75">
      <c r="R131" s="3"/>
    </row>
    <row r="132" ht="12.75">
      <c r="R132" s="3"/>
    </row>
    <row r="133" ht="12.75">
      <c r="R133" s="3"/>
    </row>
    <row r="134" ht="12.75">
      <c r="R134" s="3"/>
    </row>
    <row r="135" ht="12.75">
      <c r="R135" s="3"/>
    </row>
    <row r="136" ht="12.75">
      <c r="R136" s="3"/>
    </row>
    <row r="137" ht="12.75">
      <c r="R137" s="3"/>
    </row>
    <row r="138" ht="12.75">
      <c r="R138" s="3"/>
    </row>
    <row r="139" ht="12.75">
      <c r="R139" s="3"/>
    </row>
    <row r="140" ht="12.75">
      <c r="R140" s="3"/>
    </row>
    <row r="141" ht="12.75">
      <c r="R141" s="3"/>
    </row>
    <row r="142" ht="12.75">
      <c r="R142" s="3"/>
    </row>
    <row r="143" ht="12.75">
      <c r="R143" s="3"/>
    </row>
    <row r="144" ht="12.75">
      <c r="R144" s="3"/>
    </row>
    <row r="145" ht="12.75">
      <c r="R145" s="3"/>
    </row>
    <row r="146" ht="12.75">
      <c r="R146" s="3"/>
    </row>
    <row r="147" ht="12.75">
      <c r="R147" s="3"/>
    </row>
    <row r="148" ht="12.75">
      <c r="R148" s="3"/>
    </row>
    <row r="149" ht="12.75">
      <c r="R149" s="3"/>
    </row>
    <row r="150" ht="12.75">
      <c r="R150" s="3"/>
    </row>
    <row r="151" ht="12.75">
      <c r="R151" s="3"/>
    </row>
    <row r="152" ht="12.75">
      <c r="R152" s="3"/>
    </row>
    <row r="153" ht="12.75">
      <c r="R153" s="3"/>
    </row>
    <row r="154" ht="12.75">
      <c r="R154" s="3"/>
    </row>
    <row r="155" ht="12.75">
      <c r="R155" s="3"/>
    </row>
    <row r="156" ht="12.75">
      <c r="R156" s="3"/>
    </row>
    <row r="157" ht="12.75">
      <c r="R157" s="3"/>
    </row>
    <row r="158" ht="12.75">
      <c r="R158" s="3"/>
    </row>
    <row r="159" ht="12.75">
      <c r="R159" s="3"/>
    </row>
    <row r="160" ht="12.75">
      <c r="R160" s="3"/>
    </row>
    <row r="161" ht="12.75">
      <c r="R161" s="3"/>
    </row>
    <row r="162" ht="12.75">
      <c r="R162" s="3"/>
    </row>
    <row r="163" ht="12.75">
      <c r="R163" s="3"/>
    </row>
    <row r="164" ht="12.75">
      <c r="R164" s="3"/>
    </row>
    <row r="165" ht="12.75">
      <c r="R165" s="3"/>
    </row>
    <row r="166" ht="12.75">
      <c r="R166" s="3"/>
    </row>
    <row r="167" ht="12.75">
      <c r="R167" s="3"/>
    </row>
    <row r="168" ht="12.75">
      <c r="R168" s="3"/>
    </row>
    <row r="169" ht="12.75">
      <c r="R169" s="3"/>
    </row>
    <row r="170" ht="12.75">
      <c r="R170" s="3"/>
    </row>
    <row r="171" ht="12.75">
      <c r="R171" s="3"/>
    </row>
    <row r="172" ht="12.75">
      <c r="R172" s="3"/>
    </row>
    <row r="173" ht="12.75">
      <c r="R173" s="3"/>
    </row>
    <row r="174" ht="12.75">
      <c r="R174" s="3"/>
    </row>
    <row r="175" ht="12.75">
      <c r="R175" s="3"/>
    </row>
    <row r="176" ht="12.75">
      <c r="R176" s="3"/>
    </row>
    <row r="177" ht="12.75">
      <c r="R177" s="3"/>
    </row>
    <row r="178" ht="12.75">
      <c r="R178" s="3"/>
    </row>
    <row r="179" ht="12.75">
      <c r="R179" s="3"/>
    </row>
    <row r="180" ht="12.75">
      <c r="R180" s="3"/>
    </row>
    <row r="181" ht="12.75">
      <c r="R181" s="3"/>
    </row>
    <row r="182" ht="12.75">
      <c r="R182" s="3"/>
    </row>
    <row r="183" ht="12.75">
      <c r="R183" s="3"/>
    </row>
    <row r="184" ht="12.75">
      <c r="R184" s="3"/>
    </row>
    <row r="185" ht="12.75">
      <c r="R185" s="3"/>
    </row>
    <row r="186" ht="12.75">
      <c r="R186" s="3"/>
    </row>
    <row r="187" ht="12.75">
      <c r="R187" s="3"/>
    </row>
    <row r="188" ht="12.75">
      <c r="R188" s="3"/>
    </row>
    <row r="189" ht="12.75">
      <c r="R189" s="3"/>
    </row>
    <row r="190" ht="12.75">
      <c r="R190" s="3"/>
    </row>
    <row r="191" ht="12.75">
      <c r="R191" s="3"/>
    </row>
    <row r="192" ht="12.75">
      <c r="R192" s="3"/>
    </row>
    <row r="193" ht="12.75">
      <c r="R193" s="3"/>
    </row>
    <row r="194" ht="12.75">
      <c r="R194" s="3"/>
    </row>
    <row r="195" ht="12.75">
      <c r="R195" s="3"/>
    </row>
    <row r="196" ht="12.75">
      <c r="R196" s="3"/>
    </row>
    <row r="197" ht="12.75">
      <c r="R197" s="3"/>
    </row>
    <row r="198" ht="12.75">
      <c r="R198" s="3"/>
    </row>
    <row r="199" ht="12.75">
      <c r="R199" s="3"/>
    </row>
    <row r="200" ht="12.75">
      <c r="R200" s="3"/>
    </row>
    <row r="201" ht="12.75">
      <c r="R201" s="3"/>
    </row>
    <row r="202" ht="12.75">
      <c r="R202" s="3"/>
    </row>
    <row r="203" ht="12.75">
      <c r="R203" s="3"/>
    </row>
    <row r="204" ht="12.75">
      <c r="R204" s="3"/>
    </row>
    <row r="205" ht="12.75">
      <c r="R205" s="3"/>
    </row>
    <row r="206" ht="12.75">
      <c r="R206" s="3"/>
    </row>
    <row r="207" ht="12.75">
      <c r="R207" s="3"/>
    </row>
    <row r="208" ht="12.75">
      <c r="R208" s="3"/>
    </row>
    <row r="209" ht="12.75">
      <c r="R209" s="3"/>
    </row>
    <row r="210" ht="12.75">
      <c r="R210" s="3"/>
    </row>
    <row r="211" ht="12.75">
      <c r="R211" s="3"/>
    </row>
    <row r="212" ht="12.75">
      <c r="R212" s="3"/>
    </row>
    <row r="213" ht="12.75">
      <c r="R213" s="3"/>
    </row>
    <row r="214" ht="12.75">
      <c r="R214" s="3"/>
    </row>
    <row r="215" ht="12.75">
      <c r="R215" s="3"/>
    </row>
    <row r="216" ht="12.75">
      <c r="R216" s="3"/>
    </row>
    <row r="217" ht="12.75">
      <c r="R217" s="3"/>
    </row>
    <row r="218" ht="12.75">
      <c r="R218" s="3"/>
    </row>
    <row r="219" ht="12.75">
      <c r="R219" s="3"/>
    </row>
    <row r="220" ht="12.75">
      <c r="R220" s="3"/>
    </row>
    <row r="221" ht="12.75">
      <c r="R221" s="3"/>
    </row>
    <row r="222" ht="12.75">
      <c r="R222" s="3"/>
    </row>
    <row r="223" ht="12.75">
      <c r="R223" s="3"/>
    </row>
    <row r="224" ht="12.75">
      <c r="R224" s="3"/>
    </row>
    <row r="225" ht="12.75">
      <c r="R225" s="3"/>
    </row>
    <row r="226" ht="12.75">
      <c r="R226" s="3"/>
    </row>
    <row r="227" ht="12.75">
      <c r="R227" s="3"/>
    </row>
    <row r="228" ht="12.75">
      <c r="R228" s="3"/>
    </row>
    <row r="229" ht="12.75">
      <c r="R229" s="3"/>
    </row>
    <row r="230" ht="12.75">
      <c r="R230" s="3"/>
    </row>
    <row r="231" ht="12.75">
      <c r="R231" s="3"/>
    </row>
    <row r="232" ht="12.75">
      <c r="R232" s="3"/>
    </row>
    <row r="233" ht="12.75">
      <c r="R233" s="3"/>
    </row>
    <row r="234" ht="12.75">
      <c r="R234" s="3"/>
    </row>
    <row r="235" ht="12.75">
      <c r="R235" s="3"/>
    </row>
    <row r="236" ht="12.75">
      <c r="R236" s="3"/>
    </row>
    <row r="237" ht="12.75">
      <c r="R237" s="3"/>
    </row>
    <row r="238" ht="12.75">
      <c r="R238" s="3"/>
    </row>
    <row r="239" ht="12.75">
      <c r="R239" s="3"/>
    </row>
    <row r="240" ht="12.75">
      <c r="R240" s="3"/>
    </row>
    <row r="241" ht="12.75">
      <c r="R241" s="3"/>
    </row>
    <row r="242" ht="12.75">
      <c r="R242" s="3"/>
    </row>
    <row r="243" ht="12.75">
      <c r="R243" s="3"/>
    </row>
    <row r="244" ht="12.75">
      <c r="R244" s="3"/>
    </row>
    <row r="245" ht="12.75">
      <c r="R245" s="3"/>
    </row>
    <row r="246" ht="12.75">
      <c r="R246" s="3"/>
    </row>
    <row r="247" ht="12.75">
      <c r="R247" s="3"/>
    </row>
    <row r="248" ht="12.75">
      <c r="R248" s="3"/>
    </row>
    <row r="249" ht="12.75">
      <c r="R249" s="3"/>
    </row>
    <row r="250" ht="12.75">
      <c r="R250" s="3"/>
    </row>
    <row r="251" ht="12.75">
      <c r="R251" s="3"/>
    </row>
    <row r="252" ht="12.75">
      <c r="R252" s="3"/>
    </row>
    <row r="253" ht="12.75">
      <c r="R253" s="3"/>
    </row>
    <row r="254" ht="12.75">
      <c r="R254" s="3"/>
    </row>
    <row r="255" ht="12.75">
      <c r="R255" s="3"/>
    </row>
    <row r="256" ht="12.75">
      <c r="R256" s="3"/>
    </row>
    <row r="257" ht="12.75">
      <c r="R257" s="3"/>
    </row>
    <row r="258" ht="12.75">
      <c r="R258" s="3"/>
    </row>
    <row r="259" ht="12.75">
      <c r="R259" s="3"/>
    </row>
    <row r="260" ht="12.75">
      <c r="R260" s="3"/>
    </row>
    <row r="261" ht="12.75">
      <c r="R261" s="3"/>
    </row>
    <row r="262" ht="12.75">
      <c r="R262" s="3"/>
    </row>
    <row r="263" ht="12.75">
      <c r="R263" s="3"/>
    </row>
    <row r="264" ht="12.75">
      <c r="R264" s="3"/>
    </row>
    <row r="265" ht="12.75">
      <c r="R265" s="3"/>
    </row>
    <row r="266" ht="12.75">
      <c r="R266" s="3"/>
    </row>
    <row r="267" ht="12.75">
      <c r="R267" s="3"/>
    </row>
    <row r="268" ht="12.75">
      <c r="R268" s="3"/>
    </row>
    <row r="269" ht="12.75">
      <c r="R269" s="3"/>
    </row>
    <row r="270" ht="12.75">
      <c r="R270" s="3"/>
    </row>
    <row r="271" ht="12.75">
      <c r="R271" s="3"/>
    </row>
    <row r="272" ht="12.75">
      <c r="R272" s="3"/>
    </row>
    <row r="273" ht="12.75">
      <c r="R273" s="3"/>
    </row>
    <row r="274" ht="12.75">
      <c r="R274" s="3"/>
    </row>
    <row r="275" ht="12.75">
      <c r="R275" s="3"/>
    </row>
    <row r="276" ht="12.75">
      <c r="R276" s="3"/>
    </row>
    <row r="277" ht="12.75">
      <c r="R277" s="3"/>
    </row>
    <row r="278" ht="12.75">
      <c r="R278" s="3"/>
    </row>
    <row r="279" ht="12.75">
      <c r="R279" s="3"/>
    </row>
    <row r="280" ht="12.75">
      <c r="R280" s="3"/>
    </row>
    <row r="281" ht="12.75">
      <c r="R281" s="3"/>
    </row>
    <row r="282" ht="12.75">
      <c r="R282" s="3"/>
    </row>
    <row r="283" ht="12.75">
      <c r="R283" s="3"/>
    </row>
    <row r="284" ht="12.75">
      <c r="R284" s="3"/>
    </row>
    <row r="285" ht="12.75">
      <c r="R285" s="3"/>
    </row>
    <row r="286" ht="12.75">
      <c r="R286" s="3"/>
    </row>
    <row r="287" ht="12.75">
      <c r="R287" s="3"/>
    </row>
    <row r="288" ht="12.75">
      <c r="R288" s="3"/>
    </row>
    <row r="289" ht="12.75">
      <c r="R289" s="3"/>
    </row>
    <row r="290" ht="12.75">
      <c r="R290" s="3"/>
    </row>
    <row r="291" ht="12.75">
      <c r="R291" s="3"/>
    </row>
    <row r="292" ht="12.75">
      <c r="R292" s="3"/>
    </row>
    <row r="293" ht="12.75">
      <c r="R293" s="3"/>
    </row>
    <row r="294" ht="12.75">
      <c r="R294" s="3"/>
    </row>
    <row r="295" ht="12.75">
      <c r="R295" s="3"/>
    </row>
    <row r="296" ht="12.75">
      <c r="R296" s="3"/>
    </row>
    <row r="297" ht="12.75">
      <c r="R297" s="3"/>
    </row>
    <row r="298" ht="12.75">
      <c r="R298" s="3"/>
    </row>
    <row r="299" ht="12.75">
      <c r="R299" s="3"/>
    </row>
    <row r="300" ht="12.75">
      <c r="R300" s="3"/>
    </row>
    <row r="301" ht="12.75">
      <c r="R301" s="3"/>
    </row>
    <row r="302" ht="12.75">
      <c r="R302" s="3"/>
    </row>
    <row r="303" ht="12.75">
      <c r="R303" s="3"/>
    </row>
    <row r="304" ht="12.75">
      <c r="R304" s="3"/>
    </row>
    <row r="305" ht="12.75">
      <c r="R305" s="3"/>
    </row>
    <row r="306" ht="12.75">
      <c r="R306" s="3"/>
    </row>
    <row r="307" ht="12.75">
      <c r="R307" s="3"/>
    </row>
    <row r="308" ht="12.75">
      <c r="R308" s="3"/>
    </row>
    <row r="309" ht="12.75">
      <c r="R309" s="3"/>
    </row>
    <row r="310" ht="12.75">
      <c r="R310" s="3"/>
    </row>
    <row r="311" ht="12.75">
      <c r="R311" s="3"/>
    </row>
    <row r="312" ht="12.75">
      <c r="R312" s="3"/>
    </row>
    <row r="313" ht="12.75">
      <c r="R313" s="3"/>
    </row>
    <row r="314" ht="12.75">
      <c r="R314" s="3"/>
    </row>
    <row r="315" ht="12.75">
      <c r="R315" s="3"/>
    </row>
    <row r="316" ht="12.75">
      <c r="R316" s="3"/>
    </row>
    <row r="317" ht="12.75">
      <c r="R317" s="3"/>
    </row>
    <row r="318" ht="12.75">
      <c r="R318" s="3"/>
    </row>
    <row r="319" ht="12.75">
      <c r="R319" s="3"/>
    </row>
    <row r="320" ht="12.75">
      <c r="R320" s="3"/>
    </row>
    <row r="321" ht="12.75">
      <c r="R321" s="3"/>
    </row>
    <row r="322" ht="12.75">
      <c r="R322" s="3"/>
    </row>
    <row r="323" ht="12.75">
      <c r="R323" s="3"/>
    </row>
    <row r="324" ht="12.75">
      <c r="R324" s="3"/>
    </row>
    <row r="325" ht="12.75">
      <c r="R325" s="3"/>
    </row>
    <row r="326" ht="12.75">
      <c r="R326" s="3"/>
    </row>
    <row r="327" ht="12.75">
      <c r="R327" s="3"/>
    </row>
    <row r="328" ht="12.75">
      <c r="R328" s="3"/>
    </row>
    <row r="329" ht="12.75">
      <c r="R329" s="3"/>
    </row>
    <row r="330" ht="12.75">
      <c r="R330" s="3"/>
    </row>
    <row r="331" ht="12.75">
      <c r="R331" s="3"/>
    </row>
    <row r="332" ht="12.75">
      <c r="R332" s="3"/>
    </row>
    <row r="333" ht="12.75">
      <c r="R333" s="3"/>
    </row>
    <row r="334" ht="12.75">
      <c r="R334" s="3"/>
    </row>
    <row r="335" ht="12.75">
      <c r="R335" s="3"/>
    </row>
    <row r="336" ht="12.75">
      <c r="R336" s="3"/>
    </row>
    <row r="337" ht="12.75">
      <c r="R337" s="3"/>
    </row>
    <row r="338" ht="12.75">
      <c r="R338" s="3"/>
    </row>
    <row r="339" ht="12.75">
      <c r="R339" s="3"/>
    </row>
    <row r="340" ht="12.75">
      <c r="R340" s="3"/>
    </row>
    <row r="341" ht="12.75">
      <c r="R341" s="3"/>
    </row>
    <row r="342" ht="12.75">
      <c r="R342" s="3"/>
    </row>
    <row r="343" ht="12.75">
      <c r="R343" s="3"/>
    </row>
    <row r="344" ht="12.75">
      <c r="R344" s="3"/>
    </row>
    <row r="345" ht="12.75">
      <c r="R345" s="3"/>
    </row>
    <row r="346" ht="12.75">
      <c r="R346" s="3"/>
    </row>
    <row r="347" ht="12.75">
      <c r="R347" s="3"/>
    </row>
    <row r="348" ht="12.75">
      <c r="R348" s="3"/>
    </row>
    <row r="349" ht="12.75">
      <c r="R349" s="3"/>
    </row>
    <row r="350" ht="12.75">
      <c r="R350" s="3"/>
    </row>
    <row r="351" ht="12.75">
      <c r="R351" s="3"/>
    </row>
    <row r="352" ht="12.75">
      <c r="R352" s="3"/>
    </row>
    <row r="353" ht="12.75">
      <c r="R353" s="3"/>
    </row>
    <row r="354" ht="12.75">
      <c r="R354" s="3"/>
    </row>
    <row r="355" ht="12.75">
      <c r="R355" s="3"/>
    </row>
    <row r="356" ht="12.75">
      <c r="R356" s="3"/>
    </row>
    <row r="357" ht="12.75">
      <c r="R357" s="3"/>
    </row>
    <row r="358" ht="12.75">
      <c r="R358" s="3"/>
    </row>
    <row r="359" ht="12.75">
      <c r="R359" s="3"/>
    </row>
    <row r="360" ht="12.75">
      <c r="R360" s="3"/>
    </row>
    <row r="361" ht="12.75">
      <c r="R361" s="3"/>
    </row>
    <row r="362" ht="12.75">
      <c r="R362" s="3"/>
    </row>
    <row r="363" ht="12.75">
      <c r="R363" s="3"/>
    </row>
    <row r="364" ht="12.75">
      <c r="R364" s="3"/>
    </row>
    <row r="365" ht="12.75">
      <c r="R365" s="3"/>
    </row>
    <row r="366" ht="12.75">
      <c r="R366" s="3"/>
    </row>
    <row r="367" ht="12.75">
      <c r="R367" s="3"/>
    </row>
    <row r="368" ht="12.75">
      <c r="R368" s="3"/>
    </row>
    <row r="369" ht="12.75">
      <c r="R369" s="3"/>
    </row>
    <row r="370" ht="12.75">
      <c r="R370" s="3"/>
    </row>
    <row r="371" ht="12.75">
      <c r="R371" s="3"/>
    </row>
    <row r="372" ht="12.75">
      <c r="R372" s="3"/>
    </row>
    <row r="373" ht="12.75">
      <c r="R373" s="3"/>
    </row>
    <row r="374" ht="12.75">
      <c r="R374" s="3"/>
    </row>
    <row r="375" ht="12.75">
      <c r="R375" s="3"/>
    </row>
    <row r="376" ht="12.75">
      <c r="R376" s="3"/>
    </row>
    <row r="377" ht="12.75">
      <c r="R377" s="3"/>
    </row>
    <row r="378" ht="12.75">
      <c r="R378" s="3"/>
    </row>
    <row r="379" ht="12.75">
      <c r="R379" s="3"/>
    </row>
    <row r="380" ht="12.75">
      <c r="R380" s="3"/>
    </row>
    <row r="381" ht="12.75">
      <c r="R381" s="3"/>
    </row>
    <row r="382" ht="12.75">
      <c r="R382" s="3"/>
    </row>
    <row r="383" ht="12.75">
      <c r="R383" s="3"/>
    </row>
    <row r="384" ht="12.75">
      <c r="R384" s="3"/>
    </row>
    <row r="385" ht="12.75">
      <c r="R385" s="3"/>
    </row>
    <row r="386" ht="12.75">
      <c r="R386" s="3"/>
    </row>
    <row r="387" ht="12.75">
      <c r="R387" s="3"/>
    </row>
    <row r="388" ht="12.75">
      <c r="R388" s="3"/>
    </row>
    <row r="389" ht="12.75">
      <c r="R389" s="3"/>
    </row>
    <row r="390" ht="12.75">
      <c r="R390" s="3"/>
    </row>
    <row r="391" ht="12.75">
      <c r="R391" s="3"/>
    </row>
    <row r="392" ht="12.75">
      <c r="R392" s="3"/>
    </row>
    <row r="393" ht="12.75">
      <c r="R393" s="3"/>
    </row>
    <row r="394" ht="12.75">
      <c r="R394" s="3"/>
    </row>
    <row r="395" ht="12.75">
      <c r="R395" s="3"/>
    </row>
    <row r="396" ht="12.75">
      <c r="R396" s="3"/>
    </row>
    <row r="397" ht="12.75">
      <c r="R397" s="3"/>
    </row>
    <row r="398" ht="12.75">
      <c r="R398" s="3"/>
    </row>
    <row r="399" ht="12.75">
      <c r="R399" s="3"/>
    </row>
    <row r="400" ht="12.75">
      <c r="R400" s="3"/>
    </row>
    <row r="401" ht="12.75">
      <c r="R401" s="3"/>
    </row>
    <row r="402" ht="12.75">
      <c r="R402" s="3"/>
    </row>
    <row r="403" ht="12.75">
      <c r="R403" s="3"/>
    </row>
    <row r="404" ht="12.75">
      <c r="R404" s="3"/>
    </row>
    <row r="405" ht="12.75">
      <c r="R405" s="3"/>
    </row>
    <row r="406" ht="12.75">
      <c r="R406" s="3"/>
    </row>
    <row r="407" ht="12.75">
      <c r="R407" s="3"/>
    </row>
    <row r="408" ht="12.75">
      <c r="R408" s="3"/>
    </row>
    <row r="409" ht="12.75">
      <c r="R409" s="3"/>
    </row>
    <row r="410" ht="12.75">
      <c r="R410" s="3"/>
    </row>
    <row r="411" ht="12.75">
      <c r="R411" s="3"/>
    </row>
    <row r="412" ht="12.75">
      <c r="R412" s="3"/>
    </row>
    <row r="413" ht="12.75">
      <c r="R413" s="3"/>
    </row>
    <row r="414" ht="12.75">
      <c r="R414" s="3"/>
    </row>
    <row r="415" ht="12.75">
      <c r="R415" s="3"/>
    </row>
    <row r="416" ht="12.75">
      <c r="R416" s="3"/>
    </row>
    <row r="417" ht="12.75">
      <c r="R417" s="3"/>
    </row>
    <row r="418" ht="12.75">
      <c r="R418" s="3"/>
    </row>
    <row r="419" ht="12.75">
      <c r="R419" s="3"/>
    </row>
    <row r="420" ht="12.75">
      <c r="R420" s="3"/>
    </row>
    <row r="421" ht="12.75">
      <c r="R421" s="3"/>
    </row>
    <row r="422" ht="12.75">
      <c r="R422" s="3"/>
    </row>
    <row r="423" ht="12.75">
      <c r="R423" s="3"/>
    </row>
    <row r="424" ht="12.75">
      <c r="R424" s="3"/>
    </row>
    <row r="425" ht="12.75">
      <c r="R425" s="3"/>
    </row>
    <row r="426" ht="12.75">
      <c r="R426" s="3"/>
    </row>
    <row r="427" ht="12.75">
      <c r="R427" s="3"/>
    </row>
    <row r="428" ht="12.75">
      <c r="R428" s="3"/>
    </row>
    <row r="429" ht="12.75">
      <c r="R429" s="3"/>
    </row>
    <row r="430" ht="12.75">
      <c r="R430" s="3"/>
    </row>
    <row r="431" ht="12.75">
      <c r="R431" s="3"/>
    </row>
    <row r="432" ht="12.75">
      <c r="R432" s="3"/>
    </row>
    <row r="433" ht="12.75">
      <c r="R433" s="3"/>
    </row>
    <row r="434" ht="12.75">
      <c r="R434" s="3"/>
    </row>
    <row r="435" ht="12.75">
      <c r="R435" s="3"/>
    </row>
    <row r="436" ht="12.75">
      <c r="R436" s="3"/>
    </row>
    <row r="437" ht="12.75">
      <c r="R437" s="3"/>
    </row>
    <row r="438" ht="12.75">
      <c r="R438" s="3"/>
    </row>
    <row r="439" ht="12.75">
      <c r="R439" s="3"/>
    </row>
    <row r="440" ht="12.75">
      <c r="R440" s="3"/>
    </row>
    <row r="441" ht="12.75">
      <c r="R441" s="3"/>
    </row>
    <row r="442" ht="12.75">
      <c r="R442" s="3"/>
    </row>
    <row r="443" ht="12.75">
      <c r="R443" s="3"/>
    </row>
    <row r="444" ht="12.75">
      <c r="R444" s="3"/>
    </row>
    <row r="445" ht="12.75">
      <c r="R445" s="3"/>
    </row>
    <row r="446" ht="12.75">
      <c r="R446" s="3"/>
    </row>
    <row r="447" ht="12.75">
      <c r="R447" s="3"/>
    </row>
    <row r="448" ht="12.75">
      <c r="R448" s="3"/>
    </row>
    <row r="449" ht="12.75">
      <c r="R449" s="3"/>
    </row>
    <row r="450" ht="12.75">
      <c r="R450" s="3"/>
    </row>
    <row r="451" ht="12.75">
      <c r="R451" s="3"/>
    </row>
    <row r="452" ht="12.75">
      <c r="R452" s="3"/>
    </row>
    <row r="453" ht="12.75">
      <c r="R453" s="3"/>
    </row>
    <row r="454" ht="12.75">
      <c r="R454" s="3"/>
    </row>
    <row r="455" ht="12.75">
      <c r="R455" s="3"/>
    </row>
    <row r="456" ht="12.75">
      <c r="R456" s="3"/>
    </row>
    <row r="457" ht="12.75">
      <c r="R457" s="3"/>
    </row>
    <row r="458" ht="12.75">
      <c r="R458" s="3"/>
    </row>
    <row r="459" ht="12.75">
      <c r="R459" s="3"/>
    </row>
    <row r="460" ht="12.75">
      <c r="R460" s="3"/>
    </row>
    <row r="461" ht="12.75">
      <c r="R461" s="3"/>
    </row>
    <row r="462" ht="12.75">
      <c r="R462" s="3"/>
    </row>
    <row r="463" ht="12.75">
      <c r="R463" s="3"/>
    </row>
    <row r="464" ht="12.75">
      <c r="R464" s="3"/>
    </row>
    <row r="465" ht="12.75">
      <c r="R465" s="3"/>
    </row>
    <row r="466" ht="12.75">
      <c r="R466" s="3"/>
    </row>
    <row r="467" ht="12.75">
      <c r="R467" s="3"/>
    </row>
    <row r="468" ht="12.75">
      <c r="R468" s="3"/>
    </row>
    <row r="469" ht="12.75">
      <c r="R469" s="3"/>
    </row>
    <row r="470" ht="12.75">
      <c r="R470" s="3"/>
    </row>
    <row r="471" ht="12.75">
      <c r="R471" s="3"/>
    </row>
    <row r="472" ht="12.75">
      <c r="R472" s="3"/>
    </row>
    <row r="473" ht="12.75">
      <c r="R473" s="3"/>
    </row>
    <row r="474" ht="12.75">
      <c r="R474" s="3"/>
    </row>
    <row r="475" ht="12.75">
      <c r="R475" s="3"/>
    </row>
    <row r="476" ht="12.75">
      <c r="R476" s="3"/>
    </row>
    <row r="477" ht="12.75">
      <c r="R477" s="3"/>
    </row>
    <row r="478" ht="12.75">
      <c r="R478" s="3"/>
    </row>
    <row r="479" ht="12.75">
      <c r="R479" s="3"/>
    </row>
    <row r="480" ht="12.75">
      <c r="R480" s="3"/>
    </row>
    <row r="481" ht="12.75">
      <c r="R481" s="3"/>
    </row>
    <row r="482" ht="12.75">
      <c r="R482" s="3"/>
    </row>
    <row r="483" ht="12.75">
      <c r="R483" s="3"/>
    </row>
    <row r="484" ht="12.75">
      <c r="R484" s="3"/>
    </row>
    <row r="485" ht="12.75">
      <c r="R485" s="3"/>
    </row>
    <row r="486" ht="12.75">
      <c r="R486" s="3"/>
    </row>
    <row r="487" ht="12.75">
      <c r="R487" s="3"/>
    </row>
    <row r="488" ht="12.75">
      <c r="R488" s="3"/>
    </row>
    <row r="489" ht="12.75">
      <c r="R489" s="3"/>
    </row>
    <row r="490" ht="12.75">
      <c r="R490" s="3"/>
    </row>
    <row r="491" ht="12.75">
      <c r="R491" s="3"/>
    </row>
    <row r="492" ht="12.75">
      <c r="R492" s="3"/>
    </row>
    <row r="493" ht="12.75">
      <c r="R493" s="3"/>
    </row>
    <row r="494" ht="12.75">
      <c r="R494" s="3"/>
    </row>
    <row r="495" ht="12.75">
      <c r="R495" s="3"/>
    </row>
    <row r="496" ht="12.75">
      <c r="R496" s="3"/>
    </row>
    <row r="497" ht="12.75">
      <c r="R497" s="3"/>
    </row>
    <row r="498" ht="12.75">
      <c r="R498" s="3"/>
    </row>
    <row r="499" ht="12.75">
      <c r="R499" s="3"/>
    </row>
    <row r="500" ht="12.75">
      <c r="R500" s="3"/>
    </row>
    <row r="501" ht="12.75">
      <c r="R501" s="3"/>
    </row>
    <row r="502" ht="12.75">
      <c r="R502" s="3"/>
    </row>
    <row r="503" ht="12.75">
      <c r="R503" s="3"/>
    </row>
    <row r="504" ht="12.75">
      <c r="R504" s="3"/>
    </row>
    <row r="505" ht="12.75">
      <c r="R505" s="3"/>
    </row>
    <row r="506" ht="12.75">
      <c r="R506" s="3"/>
    </row>
    <row r="507" ht="12.75">
      <c r="R507" s="3"/>
    </row>
    <row r="508" ht="12.75">
      <c r="R508" s="3"/>
    </row>
    <row r="509" ht="12.75">
      <c r="R509" s="3"/>
    </row>
    <row r="510" ht="12.75">
      <c r="R510" s="3"/>
    </row>
    <row r="511" ht="12.75">
      <c r="R511" s="3"/>
    </row>
    <row r="512" ht="12.75">
      <c r="R512" s="3"/>
    </row>
    <row r="513" ht="12.75">
      <c r="R513" s="3"/>
    </row>
    <row r="514" ht="12.75">
      <c r="R514" s="3"/>
    </row>
    <row r="515" ht="12.75">
      <c r="R515" s="3"/>
    </row>
    <row r="516" ht="12.75">
      <c r="R516" s="3"/>
    </row>
    <row r="517" ht="12.75">
      <c r="R517" s="3"/>
    </row>
    <row r="518" ht="12.75">
      <c r="R518" s="3"/>
    </row>
    <row r="519" ht="12.75">
      <c r="R519" s="3"/>
    </row>
    <row r="520" ht="12.75">
      <c r="R520" s="3"/>
    </row>
    <row r="521" ht="12.75">
      <c r="R521" s="3"/>
    </row>
    <row r="522" ht="12.75">
      <c r="R522" s="3"/>
    </row>
    <row r="523" ht="12.75">
      <c r="R523" s="3"/>
    </row>
    <row r="524" ht="12.75">
      <c r="R524" s="3"/>
    </row>
    <row r="525" ht="12.75">
      <c r="R525" s="3"/>
    </row>
    <row r="526" ht="12.75">
      <c r="R526" s="3"/>
    </row>
    <row r="527" ht="12.75">
      <c r="R527" s="3"/>
    </row>
    <row r="528" ht="12.75">
      <c r="R528" s="3"/>
    </row>
    <row r="529" ht="12.75">
      <c r="R529" s="3"/>
    </row>
    <row r="530" ht="12.75">
      <c r="R530" s="3"/>
    </row>
    <row r="531" ht="12.75">
      <c r="R531" s="3"/>
    </row>
    <row r="532" ht="12.75">
      <c r="R532" s="3"/>
    </row>
    <row r="533" ht="12.75">
      <c r="R533" s="3"/>
    </row>
    <row r="534" ht="12.75">
      <c r="R534" s="3"/>
    </row>
    <row r="535" ht="12.75">
      <c r="R535" s="3"/>
    </row>
    <row r="536" ht="12.75">
      <c r="R536" s="3"/>
    </row>
    <row r="537" ht="12.75">
      <c r="R537" s="3"/>
    </row>
    <row r="538" ht="12.75">
      <c r="R538" s="3"/>
    </row>
    <row r="539" ht="12.75">
      <c r="R539" s="3"/>
    </row>
    <row r="540" ht="12.75">
      <c r="R540" s="3"/>
    </row>
    <row r="541" ht="12.75">
      <c r="R541" s="3"/>
    </row>
    <row r="542" ht="12.75">
      <c r="R542" s="3"/>
    </row>
    <row r="543" ht="12.75">
      <c r="R543" s="3"/>
    </row>
    <row r="544" ht="12.75">
      <c r="R544" s="3"/>
    </row>
    <row r="545" ht="12.75">
      <c r="R545" s="3"/>
    </row>
    <row r="546" ht="12.75">
      <c r="R546" s="3"/>
    </row>
    <row r="547" ht="12.75">
      <c r="R547" s="3"/>
    </row>
    <row r="548" ht="12.75">
      <c r="R548" s="3"/>
    </row>
    <row r="549" ht="12.75">
      <c r="R549" s="3"/>
    </row>
    <row r="550" ht="12.75">
      <c r="R550" s="3"/>
    </row>
    <row r="551" ht="12.75">
      <c r="R551" s="3"/>
    </row>
    <row r="552" ht="12.75">
      <c r="R552" s="3"/>
    </row>
    <row r="553" ht="12.75">
      <c r="R553" s="3"/>
    </row>
    <row r="554" ht="12.75">
      <c r="R554" s="3"/>
    </row>
    <row r="555" ht="12.75">
      <c r="R555" s="3"/>
    </row>
    <row r="556" ht="12.75">
      <c r="R556" s="3"/>
    </row>
    <row r="557" ht="12.75">
      <c r="R557" s="3"/>
    </row>
    <row r="558" ht="12.75">
      <c r="R558" s="3"/>
    </row>
    <row r="559" ht="12.75">
      <c r="R559" s="3"/>
    </row>
    <row r="560" ht="12.75">
      <c r="R560" s="3"/>
    </row>
    <row r="561" ht="12.75">
      <c r="R561" s="3"/>
    </row>
    <row r="562" ht="12.75">
      <c r="R562" s="3"/>
    </row>
    <row r="563" ht="12.75">
      <c r="R563" s="3"/>
    </row>
    <row r="564" ht="12.75">
      <c r="R564" s="3"/>
    </row>
    <row r="565" ht="12.75">
      <c r="R565" s="3"/>
    </row>
    <row r="566" ht="12.75">
      <c r="R566" s="3"/>
    </row>
    <row r="567" ht="12.75">
      <c r="R567" s="3"/>
    </row>
    <row r="568" ht="12.75">
      <c r="R568" s="3"/>
    </row>
    <row r="569" ht="12.75">
      <c r="R569" s="3"/>
    </row>
    <row r="570" ht="12.75">
      <c r="R570" s="3"/>
    </row>
    <row r="571" ht="12.75">
      <c r="R571" s="3"/>
    </row>
    <row r="572" ht="12.75">
      <c r="R572" s="3"/>
    </row>
    <row r="573" ht="12.75">
      <c r="R573" s="3"/>
    </row>
    <row r="574" ht="12.75">
      <c r="R574" s="3"/>
    </row>
    <row r="575" ht="12.75">
      <c r="R575" s="3"/>
    </row>
    <row r="576" ht="12.75">
      <c r="R576" s="3"/>
    </row>
    <row r="577" ht="12.75">
      <c r="R577" s="3"/>
    </row>
    <row r="578" ht="12.75">
      <c r="R578" s="3"/>
    </row>
    <row r="579" ht="12.75">
      <c r="R579" s="3"/>
    </row>
    <row r="580" ht="12.75">
      <c r="R580" s="3"/>
    </row>
    <row r="581" ht="12.75">
      <c r="R581" s="3"/>
    </row>
    <row r="582" ht="12.75">
      <c r="R582" s="3"/>
    </row>
    <row r="583" ht="12.75">
      <c r="R583" s="3"/>
    </row>
    <row r="584" ht="12.75">
      <c r="R584" s="3"/>
    </row>
    <row r="585" ht="12.75">
      <c r="R585" s="3"/>
    </row>
    <row r="586" ht="12.75">
      <c r="R586" s="3"/>
    </row>
    <row r="587" ht="12.75">
      <c r="R587" s="3"/>
    </row>
    <row r="588" ht="12.75">
      <c r="R588" s="3"/>
    </row>
    <row r="589" ht="12.75">
      <c r="R589" s="3"/>
    </row>
    <row r="590" ht="12.75">
      <c r="R590" s="3"/>
    </row>
    <row r="591" ht="12.75">
      <c r="R591" s="3"/>
    </row>
    <row r="592" ht="12.75">
      <c r="R592" s="3"/>
    </row>
    <row r="593" ht="12.75">
      <c r="R593" s="3"/>
    </row>
    <row r="594" ht="12.75">
      <c r="R594" s="3"/>
    </row>
    <row r="595" ht="12.75">
      <c r="R595" s="3"/>
    </row>
    <row r="596" ht="12.75">
      <c r="R596" s="3"/>
    </row>
    <row r="597" ht="12.75">
      <c r="R597" s="3"/>
    </row>
    <row r="598" ht="12.75">
      <c r="R598" s="3"/>
    </row>
    <row r="599" ht="12.75">
      <c r="R599" s="3"/>
    </row>
    <row r="600" ht="12.75">
      <c r="R600" s="3"/>
    </row>
    <row r="601" ht="12.75">
      <c r="R601" s="3"/>
    </row>
    <row r="602" ht="12.75">
      <c r="R602" s="3"/>
    </row>
    <row r="603" ht="12.75">
      <c r="R603" s="3"/>
    </row>
    <row r="604" ht="12.75">
      <c r="R604" s="3"/>
    </row>
    <row r="605" ht="12.75">
      <c r="R605" s="3"/>
    </row>
    <row r="606" ht="12.75">
      <c r="R606" s="3"/>
    </row>
    <row r="607" ht="12.75">
      <c r="R607" s="3"/>
    </row>
    <row r="608" ht="12.75">
      <c r="R608" s="3"/>
    </row>
    <row r="609" ht="12.75">
      <c r="R609" s="3"/>
    </row>
    <row r="610" ht="12.75">
      <c r="R610" s="3"/>
    </row>
    <row r="611" ht="12.75">
      <c r="R611" s="3"/>
    </row>
    <row r="612" ht="12.75">
      <c r="R612" s="3"/>
    </row>
    <row r="613" ht="12.75">
      <c r="R613" s="3"/>
    </row>
    <row r="614" ht="12.75">
      <c r="R614" s="3"/>
    </row>
    <row r="615" ht="12.75">
      <c r="R615" s="3"/>
    </row>
    <row r="616" ht="12.75">
      <c r="R616" s="3"/>
    </row>
    <row r="617" ht="12.75">
      <c r="R617" s="3"/>
    </row>
    <row r="618" ht="12.75">
      <c r="R618" s="3"/>
    </row>
    <row r="619" ht="12.75">
      <c r="R619" s="3"/>
    </row>
    <row r="620" ht="12.75">
      <c r="R620" s="3"/>
    </row>
    <row r="621" ht="12.75">
      <c r="R621" s="3"/>
    </row>
    <row r="622" ht="12.75">
      <c r="R622" s="3"/>
    </row>
    <row r="623" ht="12.75">
      <c r="R623" s="3"/>
    </row>
    <row r="624" ht="12.75">
      <c r="R624" s="3"/>
    </row>
    <row r="625" ht="12.75">
      <c r="R625" s="3"/>
    </row>
    <row r="626" ht="12.75">
      <c r="R626" s="3"/>
    </row>
    <row r="627" ht="12.75">
      <c r="R627" s="3"/>
    </row>
    <row r="628" ht="12.75">
      <c r="R628" s="3"/>
    </row>
    <row r="629" ht="12.75">
      <c r="R629" s="3"/>
    </row>
    <row r="630" ht="12.75">
      <c r="R630" s="3"/>
    </row>
    <row r="631" ht="12.75">
      <c r="R631" s="3"/>
    </row>
    <row r="632" ht="12.75">
      <c r="R632" s="3"/>
    </row>
    <row r="633" ht="12.75">
      <c r="R633" s="3"/>
    </row>
    <row r="634" ht="12.75">
      <c r="R634" s="3"/>
    </row>
    <row r="635" ht="12.75">
      <c r="R635" s="3"/>
    </row>
    <row r="636" ht="12.75">
      <c r="R636" s="3"/>
    </row>
    <row r="637" ht="12.75">
      <c r="R637" s="3"/>
    </row>
    <row r="638" ht="12.75">
      <c r="R638" s="3"/>
    </row>
    <row r="639" ht="12.75">
      <c r="R639" s="3"/>
    </row>
    <row r="640" ht="12.75">
      <c r="R640" s="3"/>
    </row>
    <row r="641" ht="12.75">
      <c r="R641" s="3"/>
    </row>
    <row r="642" ht="12.75">
      <c r="R642" s="3"/>
    </row>
    <row r="643" ht="12.75">
      <c r="R643" s="3"/>
    </row>
    <row r="644" ht="12.75">
      <c r="R644" s="3"/>
    </row>
    <row r="645" ht="12.75">
      <c r="R645" s="3"/>
    </row>
    <row r="646" ht="12.75">
      <c r="R646" s="3"/>
    </row>
    <row r="647" ht="12.75">
      <c r="R647" s="3"/>
    </row>
    <row r="648" ht="12.75">
      <c r="R648" s="3"/>
    </row>
    <row r="649" ht="12.75">
      <c r="R649" s="3"/>
    </row>
    <row r="650" ht="12.75">
      <c r="R650" s="3"/>
    </row>
    <row r="651" ht="12.75">
      <c r="R651" s="3"/>
    </row>
    <row r="652" ht="12.75">
      <c r="R652" s="3"/>
    </row>
    <row r="653" ht="12.75">
      <c r="R653" s="3"/>
    </row>
    <row r="654" ht="12.75">
      <c r="R654" s="3"/>
    </row>
    <row r="655" ht="12.75">
      <c r="R655" s="3"/>
    </row>
    <row r="656" ht="12.75">
      <c r="R656" s="3"/>
    </row>
    <row r="657" ht="12.75">
      <c r="R657" s="3"/>
    </row>
    <row r="658" ht="12.75">
      <c r="R658" s="3"/>
    </row>
    <row r="659" ht="12.75">
      <c r="R659" s="3"/>
    </row>
    <row r="660" ht="12.75">
      <c r="R660" s="3"/>
    </row>
    <row r="661" ht="12.75">
      <c r="R661" s="3"/>
    </row>
    <row r="662" ht="12.75">
      <c r="R662" s="3"/>
    </row>
    <row r="663" ht="12.75">
      <c r="R663" s="3"/>
    </row>
    <row r="664" ht="12.75">
      <c r="R664" s="3"/>
    </row>
    <row r="665" ht="12.75">
      <c r="R665" s="3"/>
    </row>
    <row r="666" ht="12.75">
      <c r="R666" s="3"/>
    </row>
    <row r="667" ht="12.75">
      <c r="R667" s="3"/>
    </row>
    <row r="668" ht="12.75">
      <c r="R668" s="3"/>
    </row>
    <row r="669" ht="12.75">
      <c r="R669" s="3"/>
    </row>
    <row r="670" ht="12.75">
      <c r="R670" s="3"/>
    </row>
    <row r="671" ht="12.75">
      <c r="R671" s="3"/>
    </row>
    <row r="672" ht="12.75">
      <c r="R672" s="3"/>
    </row>
    <row r="673" ht="12.75">
      <c r="R673" s="3"/>
    </row>
    <row r="674" ht="12.75">
      <c r="R674" s="3"/>
    </row>
    <row r="675" ht="12.75">
      <c r="R675" s="3"/>
    </row>
    <row r="676" ht="12.75">
      <c r="R676" s="3"/>
    </row>
    <row r="677" ht="12.75">
      <c r="R677" s="3"/>
    </row>
    <row r="678" ht="12.75">
      <c r="R678" s="3"/>
    </row>
    <row r="679" ht="12.75">
      <c r="R679" s="3"/>
    </row>
    <row r="680" ht="12.75">
      <c r="R680" s="3"/>
    </row>
    <row r="681" ht="12.75">
      <c r="R681" s="3"/>
    </row>
    <row r="682" ht="12.75">
      <c r="R682" s="3"/>
    </row>
    <row r="683" ht="12.75">
      <c r="R683" s="3"/>
    </row>
    <row r="684" ht="12.75">
      <c r="R684" s="3"/>
    </row>
    <row r="685" ht="12.75">
      <c r="R685" s="3"/>
    </row>
    <row r="686" ht="12.75">
      <c r="R686" s="3"/>
    </row>
    <row r="687" ht="12.75">
      <c r="R687" s="3"/>
    </row>
    <row r="688" ht="12.75">
      <c r="R688" s="3"/>
    </row>
    <row r="689" ht="12.75">
      <c r="R689" s="3"/>
    </row>
    <row r="690" ht="12.75">
      <c r="R690" s="3"/>
    </row>
    <row r="691" ht="12.75">
      <c r="R691" s="3"/>
    </row>
    <row r="692" ht="12.75">
      <c r="R692" s="3"/>
    </row>
    <row r="693" ht="12.75">
      <c r="R693" s="3"/>
    </row>
    <row r="694" ht="12.75">
      <c r="R694" s="3"/>
    </row>
    <row r="695" ht="12.75">
      <c r="R695" s="3"/>
    </row>
    <row r="696" ht="12.75">
      <c r="R696" s="3"/>
    </row>
    <row r="697" ht="12.75">
      <c r="R697" s="3"/>
    </row>
    <row r="698" ht="12.75">
      <c r="R698" s="3"/>
    </row>
    <row r="699" ht="12.75">
      <c r="R699" s="3"/>
    </row>
    <row r="700" ht="12.75">
      <c r="R700" s="3"/>
    </row>
    <row r="701" ht="12.75">
      <c r="R701" s="3"/>
    </row>
    <row r="702" ht="12.75">
      <c r="R702" s="3"/>
    </row>
    <row r="703" ht="12.75">
      <c r="R703" s="3"/>
    </row>
    <row r="704" ht="12.75">
      <c r="R704" s="3"/>
    </row>
    <row r="705" ht="12.75">
      <c r="R705" s="3"/>
    </row>
    <row r="706" ht="12.75">
      <c r="R706" s="3"/>
    </row>
    <row r="707" ht="12.75">
      <c r="R707" s="3"/>
    </row>
    <row r="708" ht="12.75">
      <c r="R708" s="3"/>
    </row>
    <row r="709" ht="12.75">
      <c r="R709" s="3"/>
    </row>
    <row r="710" ht="12.75">
      <c r="R710" s="3"/>
    </row>
    <row r="711" ht="12.75">
      <c r="R711" s="3"/>
    </row>
    <row r="712" ht="12.75">
      <c r="R712" s="3"/>
    </row>
    <row r="713" ht="12.75">
      <c r="R713" s="3"/>
    </row>
    <row r="714" ht="12.75">
      <c r="R714" s="3"/>
    </row>
    <row r="715" ht="12.75">
      <c r="R715" s="3"/>
    </row>
    <row r="716" ht="12.75">
      <c r="R716" s="3"/>
    </row>
    <row r="717" ht="12.75">
      <c r="R717" s="3"/>
    </row>
    <row r="718" ht="12.75">
      <c r="R718" s="3"/>
    </row>
    <row r="719" ht="12.75">
      <c r="R719" s="3"/>
    </row>
    <row r="720" ht="12.75">
      <c r="R720" s="3"/>
    </row>
    <row r="721" ht="12.75">
      <c r="R721" s="3"/>
    </row>
    <row r="722" ht="12.75">
      <c r="R722" s="3"/>
    </row>
    <row r="723" ht="12.75">
      <c r="R723" s="3"/>
    </row>
    <row r="724" ht="12.75">
      <c r="R724" s="3"/>
    </row>
    <row r="725" ht="12.75">
      <c r="R725" s="3"/>
    </row>
    <row r="726" ht="12.75">
      <c r="R726" s="3"/>
    </row>
    <row r="727" ht="12.75">
      <c r="R727" s="3"/>
    </row>
    <row r="728" ht="12.75">
      <c r="R728" s="3"/>
    </row>
    <row r="729" ht="12.75">
      <c r="R729" s="3"/>
    </row>
    <row r="730" ht="12.75">
      <c r="R730" s="3"/>
    </row>
    <row r="731" ht="12.75">
      <c r="R731" s="3"/>
    </row>
    <row r="732" ht="12.75">
      <c r="R732" s="3"/>
    </row>
    <row r="733" ht="12.75">
      <c r="R733" s="3"/>
    </row>
    <row r="734" ht="12.75">
      <c r="R734" s="3"/>
    </row>
    <row r="735" ht="12.75">
      <c r="R735" s="3"/>
    </row>
    <row r="736" ht="12.75">
      <c r="R736" s="3"/>
    </row>
    <row r="737" ht="12.75">
      <c r="R737" s="3"/>
    </row>
    <row r="738" ht="12.75">
      <c r="R738" s="3"/>
    </row>
    <row r="739" ht="12.75">
      <c r="R739" s="3"/>
    </row>
    <row r="740" ht="12.75">
      <c r="R740" s="3"/>
    </row>
    <row r="741" ht="12.75">
      <c r="R741" s="3"/>
    </row>
    <row r="742" ht="12.75">
      <c r="R742" s="3"/>
    </row>
    <row r="743" ht="12.75">
      <c r="R743" s="3"/>
    </row>
    <row r="744" ht="12.75">
      <c r="R744" s="3"/>
    </row>
    <row r="745" ht="12.75">
      <c r="R745" s="3"/>
    </row>
    <row r="746" ht="12.75">
      <c r="R746" s="3"/>
    </row>
    <row r="747" ht="12.75">
      <c r="R747" s="3"/>
    </row>
    <row r="748" ht="12.75">
      <c r="R748" s="3"/>
    </row>
    <row r="749" ht="12.75">
      <c r="R749" s="3"/>
    </row>
    <row r="750" ht="12.75">
      <c r="R750" s="3"/>
    </row>
    <row r="751" ht="12.75">
      <c r="R751" s="3"/>
    </row>
    <row r="752" ht="12.75">
      <c r="R752" s="3"/>
    </row>
    <row r="753" ht="12.75">
      <c r="R753" s="3"/>
    </row>
    <row r="754" ht="12.75">
      <c r="R754" s="3"/>
    </row>
    <row r="755" ht="12.75">
      <c r="R755" s="3"/>
    </row>
    <row r="756" ht="12.75">
      <c r="R756" s="3"/>
    </row>
    <row r="757" ht="12.75">
      <c r="R757" s="3"/>
    </row>
    <row r="758" ht="12.75">
      <c r="R758" s="3"/>
    </row>
    <row r="759" ht="12.75">
      <c r="R759" s="3"/>
    </row>
    <row r="760" ht="12.75">
      <c r="R760" s="3"/>
    </row>
    <row r="761" ht="12.75">
      <c r="R761" s="3"/>
    </row>
    <row r="762" ht="12.75">
      <c r="R762" s="3"/>
    </row>
    <row r="763" ht="12.75">
      <c r="R763" s="3"/>
    </row>
    <row r="764" ht="12.75">
      <c r="R764" s="3"/>
    </row>
    <row r="765" ht="12.75">
      <c r="R765" s="3"/>
    </row>
    <row r="766" ht="12.75">
      <c r="R766" s="3"/>
    </row>
    <row r="767" ht="12.75">
      <c r="R767" s="3"/>
    </row>
    <row r="768" ht="12.75">
      <c r="R768" s="3"/>
    </row>
    <row r="769" ht="12.75">
      <c r="R769" s="3"/>
    </row>
    <row r="770" ht="12.75">
      <c r="R770" s="3"/>
    </row>
    <row r="771" ht="12.75">
      <c r="R771" s="3"/>
    </row>
    <row r="772" ht="12.75">
      <c r="R772" s="3"/>
    </row>
    <row r="773" ht="12.75">
      <c r="R773" s="3"/>
    </row>
    <row r="774" ht="12.75">
      <c r="R774" s="3"/>
    </row>
    <row r="775" ht="12.75">
      <c r="R775" s="3"/>
    </row>
    <row r="776" ht="12.75">
      <c r="R776" s="3"/>
    </row>
    <row r="777" ht="12.75">
      <c r="R777" s="3"/>
    </row>
    <row r="778" ht="12.75">
      <c r="R778" s="3"/>
    </row>
    <row r="779" ht="12.75">
      <c r="R779" s="3"/>
    </row>
    <row r="780" ht="12.75">
      <c r="R780" s="3"/>
    </row>
    <row r="781" ht="12.75">
      <c r="R781" s="3"/>
    </row>
    <row r="782" ht="12.75">
      <c r="R782" s="3"/>
    </row>
    <row r="783" ht="12.75">
      <c r="R783" s="3"/>
    </row>
    <row r="784" ht="12.75">
      <c r="R784" s="3"/>
    </row>
    <row r="785" ht="12.75">
      <c r="R785" s="3"/>
    </row>
    <row r="786" ht="12.75">
      <c r="R786" s="3"/>
    </row>
    <row r="787" ht="12.75">
      <c r="R787" s="3"/>
    </row>
    <row r="788" ht="12.75">
      <c r="R788" s="3"/>
    </row>
    <row r="789" ht="12.75">
      <c r="R789" s="3"/>
    </row>
    <row r="790" ht="12.75">
      <c r="R790" s="3"/>
    </row>
    <row r="791" ht="12.75">
      <c r="R791" s="3"/>
    </row>
    <row r="792" ht="12.75">
      <c r="R792" s="3"/>
    </row>
    <row r="793" ht="12.75">
      <c r="R793" s="3"/>
    </row>
    <row r="794" ht="12.75">
      <c r="R794" s="3"/>
    </row>
    <row r="795" ht="12.75">
      <c r="R795" s="3"/>
    </row>
    <row r="796" ht="12.75">
      <c r="R796" s="3"/>
    </row>
    <row r="797" ht="12.75">
      <c r="R797" s="3"/>
    </row>
    <row r="798" ht="12.75">
      <c r="R798" s="3"/>
    </row>
    <row r="799" ht="12.75">
      <c r="R799" s="3"/>
    </row>
    <row r="800" ht="12.75">
      <c r="R800" s="3"/>
    </row>
    <row r="801" ht="12.75">
      <c r="R801" s="3"/>
    </row>
    <row r="802" ht="12.75">
      <c r="R802" s="3"/>
    </row>
    <row r="803" ht="12.75">
      <c r="R803" s="3"/>
    </row>
    <row r="804" ht="12.75">
      <c r="R804" s="3"/>
    </row>
    <row r="805" ht="12.75">
      <c r="R805" s="3"/>
    </row>
    <row r="806" ht="12.75">
      <c r="R806" s="3"/>
    </row>
    <row r="807" ht="12.75">
      <c r="R807" s="3"/>
    </row>
    <row r="808" ht="12.75">
      <c r="R808" s="3"/>
    </row>
    <row r="809" ht="12.75">
      <c r="R809" s="3"/>
    </row>
    <row r="810" ht="12.75">
      <c r="R810" s="3"/>
    </row>
    <row r="811" ht="12.75">
      <c r="R811" s="3"/>
    </row>
    <row r="812" ht="12.75">
      <c r="R812" s="3"/>
    </row>
    <row r="813" ht="12.75">
      <c r="R813" s="3"/>
    </row>
    <row r="814" ht="12.75">
      <c r="R814" s="3"/>
    </row>
    <row r="815" ht="12.75">
      <c r="R815" s="3"/>
    </row>
    <row r="816" ht="12.75">
      <c r="R816" s="3"/>
    </row>
    <row r="817" ht="12.75">
      <c r="R817" s="3"/>
    </row>
    <row r="818" ht="12.75">
      <c r="R818" s="3"/>
    </row>
    <row r="819" ht="12.75">
      <c r="R819" s="3"/>
    </row>
    <row r="820" ht="12.75">
      <c r="R820" s="3"/>
    </row>
    <row r="821" ht="12.75">
      <c r="R821" s="3"/>
    </row>
    <row r="822" ht="12.75">
      <c r="R822" s="3"/>
    </row>
    <row r="823" ht="12.75">
      <c r="R823" s="3"/>
    </row>
    <row r="824" ht="12.75">
      <c r="R824" s="3"/>
    </row>
    <row r="825" ht="12.75">
      <c r="R825" s="3"/>
    </row>
    <row r="826" ht="12.75">
      <c r="R826" s="3"/>
    </row>
    <row r="827" ht="12.75">
      <c r="R827" s="3"/>
    </row>
    <row r="828" ht="12.75">
      <c r="R828" s="3"/>
    </row>
    <row r="829" ht="12.75">
      <c r="R829" s="3"/>
    </row>
    <row r="830" ht="12.75">
      <c r="R830" s="3"/>
    </row>
    <row r="831" ht="12.75">
      <c r="R831" s="3"/>
    </row>
    <row r="832" ht="12.75">
      <c r="R832" s="3"/>
    </row>
    <row r="833" ht="12.75">
      <c r="R833" s="3"/>
    </row>
    <row r="834" ht="12.75">
      <c r="R834" s="3"/>
    </row>
    <row r="835" ht="12.75">
      <c r="R835" s="3"/>
    </row>
    <row r="836" ht="12.75">
      <c r="R836" s="3"/>
    </row>
    <row r="837" ht="12.75">
      <c r="R837" s="3"/>
    </row>
    <row r="838" ht="12.75">
      <c r="R838" s="3"/>
    </row>
    <row r="839" ht="12.75">
      <c r="R839" s="3"/>
    </row>
    <row r="840" ht="12.75">
      <c r="R840" s="3"/>
    </row>
    <row r="841" ht="12.75">
      <c r="R841" s="3"/>
    </row>
    <row r="842" ht="12.75">
      <c r="R842" s="3"/>
    </row>
    <row r="843" ht="12.75">
      <c r="R843" s="3"/>
    </row>
    <row r="844" ht="12.75">
      <c r="R844" s="3"/>
    </row>
    <row r="845" ht="12.75">
      <c r="R845" s="3"/>
    </row>
    <row r="846" ht="12.75">
      <c r="R846" s="3"/>
    </row>
    <row r="847" ht="12.75">
      <c r="R847" s="3"/>
    </row>
    <row r="848" ht="12.75">
      <c r="R848" s="3"/>
    </row>
    <row r="849" ht="12.75">
      <c r="R849" s="3"/>
    </row>
    <row r="850" ht="12.75">
      <c r="R850" s="3"/>
    </row>
    <row r="851" ht="12.75">
      <c r="R851" s="3"/>
    </row>
    <row r="852" ht="12.75">
      <c r="R852" s="3"/>
    </row>
    <row r="853" ht="12.75">
      <c r="R853" s="3"/>
    </row>
    <row r="854" ht="12.75">
      <c r="R854" s="3"/>
    </row>
    <row r="855" ht="12.75">
      <c r="R855" s="3"/>
    </row>
    <row r="856" ht="12.75">
      <c r="R856" s="3"/>
    </row>
    <row r="857" ht="12.75">
      <c r="R857" s="3"/>
    </row>
    <row r="858" ht="12.75">
      <c r="R858" s="3"/>
    </row>
    <row r="859" ht="12.75">
      <c r="R859" s="3"/>
    </row>
    <row r="860" ht="12.75">
      <c r="R860" s="3"/>
    </row>
    <row r="861" ht="12.75">
      <c r="R861" s="3"/>
    </row>
    <row r="862" ht="12.75">
      <c r="R862" s="3"/>
    </row>
    <row r="863" ht="12.75">
      <c r="R863" s="3"/>
    </row>
    <row r="864" ht="12.75">
      <c r="R864" s="3"/>
    </row>
    <row r="865" ht="12.75">
      <c r="R865" s="3"/>
    </row>
    <row r="866" ht="12.75">
      <c r="R866" s="3"/>
    </row>
    <row r="867" ht="12.75">
      <c r="R867" s="3"/>
    </row>
    <row r="868" ht="12.75">
      <c r="R868" s="3"/>
    </row>
    <row r="869" ht="12.75">
      <c r="R869" s="3"/>
    </row>
    <row r="870" ht="12.75">
      <c r="R870" s="3"/>
    </row>
    <row r="871" ht="12.75">
      <c r="R871" s="3"/>
    </row>
    <row r="872" ht="12.75">
      <c r="R872" s="3"/>
    </row>
    <row r="873" ht="12.75">
      <c r="R873" s="3"/>
    </row>
    <row r="874" ht="12.75">
      <c r="R874" s="3"/>
    </row>
    <row r="875" ht="12.75">
      <c r="R875" s="3"/>
    </row>
    <row r="876" ht="12.75">
      <c r="R876" s="3"/>
    </row>
    <row r="877" ht="12.75">
      <c r="R877" s="3"/>
    </row>
    <row r="878" ht="12.75">
      <c r="R878" s="3"/>
    </row>
    <row r="879" ht="12.75">
      <c r="R879" s="3"/>
    </row>
    <row r="880" ht="12.75">
      <c r="R880" s="3"/>
    </row>
    <row r="881" ht="12.75">
      <c r="R881" s="3"/>
    </row>
    <row r="882" ht="12.75">
      <c r="R882" s="3"/>
    </row>
    <row r="883" ht="12.75">
      <c r="R883" s="3"/>
    </row>
    <row r="884" ht="12.75">
      <c r="R884" s="3"/>
    </row>
    <row r="885" ht="12.75">
      <c r="R885" s="3"/>
    </row>
    <row r="886" ht="12.75">
      <c r="R886" s="3"/>
    </row>
    <row r="887" ht="12.75">
      <c r="R887" s="3"/>
    </row>
    <row r="888" ht="12.75">
      <c r="R888" s="3"/>
    </row>
    <row r="889" ht="12.75">
      <c r="R889" s="3"/>
    </row>
    <row r="890" ht="12.75">
      <c r="R890" s="3"/>
    </row>
    <row r="891" ht="12.75">
      <c r="R891" s="3"/>
    </row>
    <row r="892" ht="12.75">
      <c r="R892" s="3"/>
    </row>
    <row r="893" ht="12.75">
      <c r="R893" s="3"/>
    </row>
    <row r="894" ht="12.75">
      <c r="R894" s="3"/>
    </row>
    <row r="895" ht="12.75">
      <c r="R895" s="3"/>
    </row>
    <row r="896" ht="12.75">
      <c r="R896" s="3"/>
    </row>
    <row r="897" ht="12.75">
      <c r="R897" s="3"/>
    </row>
    <row r="898" ht="12.75">
      <c r="R898" s="3"/>
    </row>
    <row r="899" ht="12.75">
      <c r="R899" s="3"/>
    </row>
    <row r="900" ht="12.75">
      <c r="R900" s="3"/>
    </row>
    <row r="901" ht="12.75">
      <c r="R901" s="3"/>
    </row>
    <row r="902" ht="12.75">
      <c r="R902" s="3"/>
    </row>
    <row r="903" ht="12.75">
      <c r="R903" s="3"/>
    </row>
    <row r="904" ht="12.75">
      <c r="R904" s="3"/>
    </row>
    <row r="905" ht="12.75">
      <c r="R905" s="3"/>
    </row>
    <row r="906" ht="12.75">
      <c r="R906" s="3"/>
    </row>
    <row r="907" ht="12.75">
      <c r="R907" s="3"/>
    </row>
    <row r="908" ht="12.75">
      <c r="R908" s="3"/>
    </row>
    <row r="909" ht="12.75">
      <c r="R909" s="3"/>
    </row>
    <row r="910" ht="12.75">
      <c r="R910" s="3"/>
    </row>
    <row r="911" ht="12.75">
      <c r="R911" s="3"/>
    </row>
    <row r="912" ht="12.75">
      <c r="R912" s="3"/>
    </row>
    <row r="913" ht="12.75">
      <c r="R913" s="3"/>
    </row>
    <row r="914" ht="12.75">
      <c r="R914" s="3"/>
    </row>
    <row r="915" ht="12.75">
      <c r="R915" s="3"/>
    </row>
    <row r="916" ht="12.75">
      <c r="R916" s="3"/>
    </row>
    <row r="917" ht="12.75">
      <c r="R917" s="3"/>
    </row>
    <row r="918" ht="12.75">
      <c r="R918" s="3"/>
    </row>
    <row r="919" ht="12.75">
      <c r="R919" s="3"/>
    </row>
    <row r="920" ht="12.75">
      <c r="R920" s="3"/>
    </row>
    <row r="921" ht="12.75">
      <c r="R921" s="3"/>
    </row>
    <row r="922" ht="12.75">
      <c r="R922" s="3"/>
    </row>
    <row r="923" ht="12.75">
      <c r="R923" s="3"/>
    </row>
    <row r="924" ht="12.75">
      <c r="R924" s="3"/>
    </row>
    <row r="925" ht="12.75">
      <c r="R925" s="3"/>
    </row>
    <row r="926" ht="12.75">
      <c r="R926" s="3"/>
    </row>
    <row r="927" ht="12.75">
      <c r="R927" s="3"/>
    </row>
    <row r="928" ht="12.75">
      <c r="R928" s="3"/>
    </row>
    <row r="929" ht="12.75">
      <c r="R929" s="3"/>
    </row>
    <row r="930" ht="12.75">
      <c r="R930" s="3"/>
    </row>
    <row r="931" ht="12.75">
      <c r="R931" s="3"/>
    </row>
    <row r="932" ht="12.75">
      <c r="R932" s="3"/>
    </row>
    <row r="933" ht="12.75">
      <c r="R933" s="3"/>
    </row>
    <row r="934" ht="12.75">
      <c r="R934" s="3"/>
    </row>
    <row r="935" ht="12.75">
      <c r="R935" s="3"/>
    </row>
    <row r="936" ht="12.75">
      <c r="R936" s="3"/>
    </row>
    <row r="937" ht="12.75">
      <c r="R937" s="3"/>
    </row>
    <row r="938" ht="12.75">
      <c r="R938" s="3"/>
    </row>
    <row r="939" ht="12.75">
      <c r="R939" s="3"/>
    </row>
    <row r="940" ht="12.75">
      <c r="R940" s="3"/>
    </row>
    <row r="941" ht="12.75">
      <c r="R941" s="3"/>
    </row>
    <row r="942" ht="12.75">
      <c r="R942" s="3"/>
    </row>
    <row r="943" ht="12.75">
      <c r="R943" s="3"/>
    </row>
    <row r="944" ht="12.75">
      <c r="R944" s="3"/>
    </row>
    <row r="945" ht="12.75">
      <c r="R945" s="3"/>
    </row>
    <row r="946" ht="12.75">
      <c r="R946" s="3"/>
    </row>
    <row r="947" ht="12.75">
      <c r="R947" s="3"/>
    </row>
    <row r="948" ht="12.75">
      <c r="R948" s="3"/>
    </row>
    <row r="949" ht="12.75">
      <c r="R949" s="3"/>
    </row>
    <row r="950" ht="12.75">
      <c r="R950" s="3"/>
    </row>
    <row r="951" ht="12.75">
      <c r="R951" s="3"/>
    </row>
    <row r="952" ht="12.75">
      <c r="R952" s="3"/>
    </row>
    <row r="953" ht="12.75">
      <c r="R953" s="3"/>
    </row>
    <row r="954" ht="12.75">
      <c r="R954" s="3"/>
    </row>
    <row r="955" ht="12.75">
      <c r="R955" s="3"/>
    </row>
    <row r="956" ht="12.75">
      <c r="R956" s="3"/>
    </row>
    <row r="957" ht="12.75">
      <c r="R957" s="3"/>
    </row>
    <row r="958" ht="12.75">
      <c r="R958" s="3"/>
    </row>
    <row r="959" ht="12.75">
      <c r="R959" s="3"/>
    </row>
    <row r="960" ht="12.75">
      <c r="R960" s="3"/>
    </row>
    <row r="961" ht="12.75">
      <c r="R961" s="3"/>
    </row>
    <row r="962" ht="12.75">
      <c r="R962" s="3"/>
    </row>
    <row r="963" ht="12.75">
      <c r="R963" s="3"/>
    </row>
    <row r="964" ht="12.75">
      <c r="R964" s="3"/>
    </row>
    <row r="965" ht="12.75">
      <c r="R965" s="3"/>
    </row>
    <row r="966" ht="12.75">
      <c r="R966" s="3"/>
    </row>
    <row r="967" ht="12.75">
      <c r="R967" s="3"/>
    </row>
    <row r="968" ht="12.75">
      <c r="R968" s="3"/>
    </row>
    <row r="969" ht="12.75">
      <c r="R969" s="3"/>
    </row>
    <row r="970" ht="12.75">
      <c r="R970" s="3"/>
    </row>
    <row r="971" ht="12.75">
      <c r="R971" s="3"/>
    </row>
    <row r="972" ht="12.75">
      <c r="R972" s="3"/>
    </row>
    <row r="973" ht="12.75">
      <c r="R973" s="3"/>
    </row>
    <row r="974" ht="12.75">
      <c r="R974" s="3"/>
    </row>
    <row r="975" ht="12.75">
      <c r="R975" s="3"/>
    </row>
    <row r="976" ht="12.75">
      <c r="R976" s="3"/>
    </row>
    <row r="977" ht="12.75">
      <c r="R977" s="3"/>
    </row>
    <row r="978" ht="12.75">
      <c r="R978" s="3"/>
    </row>
    <row r="979" ht="12.75">
      <c r="R979" s="3"/>
    </row>
    <row r="980" ht="12.75">
      <c r="R980" s="3"/>
    </row>
    <row r="981" ht="12.75">
      <c r="R981" s="3"/>
    </row>
    <row r="982" ht="12.75">
      <c r="R982" s="3"/>
    </row>
    <row r="983" ht="12.75">
      <c r="R983" s="3"/>
    </row>
    <row r="984" ht="12.75">
      <c r="R984" s="3"/>
    </row>
    <row r="985" ht="12.75">
      <c r="R985" s="3"/>
    </row>
    <row r="986" ht="12.75">
      <c r="R986" s="3"/>
    </row>
    <row r="987" ht="12.75">
      <c r="R987" s="3"/>
    </row>
    <row r="988" ht="12.75">
      <c r="R988" s="3"/>
    </row>
    <row r="989" ht="12.75">
      <c r="R989" s="3"/>
    </row>
    <row r="990" ht="12.75">
      <c r="R990" s="3"/>
    </row>
    <row r="991" ht="12.75">
      <c r="R991" s="3"/>
    </row>
    <row r="992" ht="12.75">
      <c r="R992" s="3"/>
    </row>
    <row r="993" ht="12.75">
      <c r="R993" s="3"/>
    </row>
    <row r="994" ht="12.75">
      <c r="R994" s="3"/>
    </row>
    <row r="995" ht="12.75">
      <c r="R995" s="3"/>
    </row>
    <row r="996" ht="12.75">
      <c r="R996" s="3"/>
    </row>
    <row r="997" ht="12.75">
      <c r="R997" s="3"/>
    </row>
    <row r="998" ht="12.75">
      <c r="R998" s="3"/>
    </row>
    <row r="999" ht="12.75">
      <c r="R999" s="3"/>
    </row>
    <row r="1000" ht="12.75">
      <c r="R1000" s="3"/>
    </row>
    <row r="1001" ht="12.75">
      <c r="R1001" s="3"/>
    </row>
    <row r="1002" ht="12.75">
      <c r="R1002" s="3"/>
    </row>
    <row r="1003" ht="12.75">
      <c r="R1003" s="3"/>
    </row>
    <row r="1004" ht="12.75">
      <c r="R1004" s="3"/>
    </row>
    <row r="1005" ht="12.75">
      <c r="R1005" s="3"/>
    </row>
    <row r="1006" ht="12.75">
      <c r="R1006" s="3"/>
    </row>
    <row r="1007" ht="12.75">
      <c r="R1007" s="3"/>
    </row>
    <row r="1008" ht="12.75">
      <c r="R1008" s="3"/>
    </row>
    <row r="1009" ht="12.75">
      <c r="R1009" s="3"/>
    </row>
    <row r="1010" ht="12.75">
      <c r="R1010" s="3"/>
    </row>
    <row r="1011" ht="12.75">
      <c r="R1011" s="3"/>
    </row>
    <row r="1012" ht="12.75">
      <c r="R1012" s="3"/>
    </row>
    <row r="1013" ht="12.75">
      <c r="R1013" s="3"/>
    </row>
    <row r="1014" ht="12.75">
      <c r="R1014" s="3"/>
    </row>
    <row r="1015" ht="12.75">
      <c r="R1015" s="3"/>
    </row>
    <row r="1016" ht="12.75">
      <c r="R1016" s="3"/>
    </row>
    <row r="1017" ht="12.75">
      <c r="R1017" s="3"/>
    </row>
    <row r="1018" ht="12.75">
      <c r="R1018" s="3"/>
    </row>
    <row r="1019" ht="12.75">
      <c r="R1019" s="3"/>
    </row>
    <row r="1020" ht="12.75">
      <c r="R1020" s="3"/>
    </row>
    <row r="1021" ht="12.75">
      <c r="R1021" s="3"/>
    </row>
    <row r="1022" ht="12.75">
      <c r="R1022" s="3"/>
    </row>
    <row r="1023" ht="12.75">
      <c r="R1023" s="3"/>
    </row>
    <row r="1024" ht="12.75">
      <c r="R1024" s="3"/>
    </row>
    <row r="1025" ht="12.75">
      <c r="R1025" s="3"/>
    </row>
    <row r="1026" ht="12.75">
      <c r="R1026" s="3"/>
    </row>
    <row r="1027" ht="12.75">
      <c r="R1027" s="3"/>
    </row>
    <row r="1028" ht="12.75">
      <c r="R1028" s="3"/>
    </row>
    <row r="1029" ht="12.75">
      <c r="R1029" s="3"/>
    </row>
    <row r="1030" ht="12.75">
      <c r="R1030" s="3"/>
    </row>
    <row r="1031" ht="12.75">
      <c r="R1031" s="3"/>
    </row>
    <row r="1032" ht="12.75">
      <c r="R1032" s="3"/>
    </row>
    <row r="1033" ht="12.75">
      <c r="R1033" s="3"/>
    </row>
    <row r="1034" ht="12.75">
      <c r="R1034" s="3"/>
    </row>
    <row r="1035" ht="12.75">
      <c r="R1035" s="3"/>
    </row>
    <row r="1036" ht="12.75">
      <c r="R1036" s="3"/>
    </row>
    <row r="1037" ht="12.75">
      <c r="R1037" s="3"/>
    </row>
    <row r="1038" ht="12.75">
      <c r="R1038" s="3"/>
    </row>
    <row r="1039" ht="12.75">
      <c r="R1039" s="3"/>
    </row>
    <row r="1040" ht="12.75">
      <c r="R1040" s="3"/>
    </row>
    <row r="1041" ht="12.75">
      <c r="R1041" s="3"/>
    </row>
    <row r="1042" ht="12.75">
      <c r="R1042" s="3"/>
    </row>
    <row r="1043" ht="12.75">
      <c r="R1043" s="3"/>
    </row>
    <row r="1044" ht="12.75">
      <c r="R1044" s="3"/>
    </row>
    <row r="1045" ht="12.75">
      <c r="R1045" s="3"/>
    </row>
    <row r="1046" ht="12.75">
      <c r="R1046" s="3"/>
    </row>
    <row r="1047" ht="12.75">
      <c r="R1047" s="3"/>
    </row>
    <row r="1048" ht="12.75">
      <c r="R1048" s="3"/>
    </row>
    <row r="1049" ht="12.75">
      <c r="R1049" s="3"/>
    </row>
    <row r="1050" ht="12.75">
      <c r="R1050" s="3"/>
    </row>
    <row r="1051" ht="12.75">
      <c r="R1051" s="3"/>
    </row>
    <row r="1052" ht="12.75">
      <c r="R1052" s="3"/>
    </row>
    <row r="1053" ht="12.75">
      <c r="R1053" s="3"/>
    </row>
    <row r="1054" ht="12.75">
      <c r="R1054" s="3"/>
    </row>
    <row r="1055" ht="12.75">
      <c r="R1055" s="3"/>
    </row>
    <row r="1056" ht="12.75">
      <c r="R1056" s="3"/>
    </row>
    <row r="1057" ht="12.75">
      <c r="R1057" s="3"/>
    </row>
    <row r="1058" ht="12.75">
      <c r="R1058" s="3"/>
    </row>
    <row r="1059" ht="12.75">
      <c r="R1059" s="3"/>
    </row>
    <row r="1060" ht="12.75">
      <c r="R1060" s="3"/>
    </row>
    <row r="1061" ht="12.75">
      <c r="R1061" s="3"/>
    </row>
    <row r="1062" ht="12.75">
      <c r="R1062" s="3"/>
    </row>
    <row r="1063" ht="12.75">
      <c r="R1063" s="3"/>
    </row>
    <row r="1064" ht="12.75">
      <c r="R1064" s="3"/>
    </row>
    <row r="1065" ht="12.75">
      <c r="R1065" s="3"/>
    </row>
    <row r="1066" ht="12.75">
      <c r="R1066" s="3"/>
    </row>
    <row r="1067" ht="12.75">
      <c r="R1067" s="3"/>
    </row>
    <row r="1068" ht="12.75">
      <c r="R1068" s="3"/>
    </row>
    <row r="1069" ht="12.75">
      <c r="R1069" s="3"/>
    </row>
    <row r="1070" ht="12.75">
      <c r="R1070" s="3"/>
    </row>
    <row r="1071" ht="12.75">
      <c r="R1071" s="3"/>
    </row>
    <row r="1072" ht="12.75">
      <c r="R1072" s="3"/>
    </row>
    <row r="1073" ht="12.75">
      <c r="R1073" s="3"/>
    </row>
    <row r="1074" ht="12.75">
      <c r="R1074" s="3"/>
    </row>
    <row r="1075" ht="12.75">
      <c r="R1075" s="3"/>
    </row>
    <row r="1076" ht="12.75">
      <c r="R1076" s="3"/>
    </row>
    <row r="1077" ht="12.75">
      <c r="R1077" s="3"/>
    </row>
    <row r="1078" ht="12.75">
      <c r="R1078" s="3"/>
    </row>
    <row r="1079" ht="12.75">
      <c r="R1079" s="3"/>
    </row>
    <row r="1080" ht="12.75">
      <c r="R1080" s="3"/>
    </row>
    <row r="1081" ht="12.75">
      <c r="R1081" s="3"/>
    </row>
    <row r="1082" ht="12.75">
      <c r="R1082" s="3"/>
    </row>
    <row r="1083" ht="12.75">
      <c r="R1083" s="3"/>
    </row>
    <row r="1084" ht="12.75">
      <c r="R1084" s="3"/>
    </row>
    <row r="1085" ht="12.75">
      <c r="R1085" s="3"/>
    </row>
    <row r="1086" ht="12.75">
      <c r="R1086" s="3"/>
    </row>
    <row r="1087" ht="12.75">
      <c r="R1087" s="3"/>
    </row>
    <row r="1088" ht="12.75">
      <c r="R1088" s="3"/>
    </row>
    <row r="1089" ht="12.75">
      <c r="R1089" s="3"/>
    </row>
    <row r="1090" ht="12.75">
      <c r="R1090" s="3"/>
    </row>
    <row r="1091" ht="12.75">
      <c r="R1091" s="3"/>
    </row>
    <row r="1092" ht="12.75">
      <c r="R1092" s="3"/>
    </row>
    <row r="1093" ht="12.75">
      <c r="R1093" s="3"/>
    </row>
    <row r="1094" ht="12.75">
      <c r="R1094" s="3"/>
    </row>
    <row r="1095" ht="12.75">
      <c r="R1095" s="3"/>
    </row>
    <row r="1096" ht="12.75">
      <c r="R1096" s="3"/>
    </row>
    <row r="1097" ht="12.75">
      <c r="R1097" s="3"/>
    </row>
    <row r="1098" ht="12.75">
      <c r="R1098" s="3"/>
    </row>
    <row r="1099" ht="12.75">
      <c r="R1099" s="3"/>
    </row>
    <row r="1100" ht="12.75">
      <c r="R1100" s="3"/>
    </row>
    <row r="1101" ht="12.75">
      <c r="R1101" s="3"/>
    </row>
    <row r="1102" ht="12.75">
      <c r="R1102" s="3"/>
    </row>
    <row r="1103" ht="12.75">
      <c r="R1103" s="3"/>
    </row>
    <row r="1104" ht="12.75">
      <c r="R1104" s="3"/>
    </row>
    <row r="1105" ht="12.75">
      <c r="R1105" s="3"/>
    </row>
    <row r="1106" ht="12.75">
      <c r="R1106" s="3"/>
    </row>
    <row r="1107" ht="12.75">
      <c r="R1107" s="3"/>
    </row>
    <row r="1108" ht="12.75">
      <c r="R1108" s="3"/>
    </row>
    <row r="1109" ht="12.75">
      <c r="R1109" s="3"/>
    </row>
    <row r="1110" ht="12.75">
      <c r="R1110" s="3"/>
    </row>
    <row r="1111" ht="12.75">
      <c r="R1111" s="3"/>
    </row>
    <row r="1112" ht="12.75">
      <c r="R1112" s="3"/>
    </row>
    <row r="1113" ht="12.75">
      <c r="R1113" s="3"/>
    </row>
  </sheetData>
  <sheetProtection/>
  <mergeCells count="8">
    <mergeCell ref="S4:U4"/>
    <mergeCell ref="C4:F4"/>
    <mergeCell ref="L4:M4"/>
    <mergeCell ref="J4:K4"/>
    <mergeCell ref="G2:H4"/>
    <mergeCell ref="N4:Q4"/>
    <mergeCell ref="B2:F2"/>
    <mergeCell ref="B3:F3"/>
  </mergeCells>
  <printOptions/>
  <pageMargins left="0.5118110236220472" right="0.11811023622047245" top="0.9055118110236221" bottom="0.2362204724409449" header="0.2362204724409449" footer="0.2362204724409449"/>
  <pageSetup horizontalDpi="600" verticalDpi="600" orientation="landscape" scale="60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5"/>
  <sheetViews>
    <sheetView zoomScale="110" zoomScaleNormal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28125" defaultRowHeight="12.75"/>
  <cols>
    <col min="1" max="1" width="43.140625" style="55" customWidth="1"/>
    <col min="2" max="2" width="15.140625" style="55" customWidth="1"/>
    <col min="3" max="3" width="11.28125" style="55" customWidth="1"/>
    <col min="4" max="4" width="13.28125" style="55" customWidth="1"/>
    <col min="5" max="5" width="12.7109375" style="55" customWidth="1"/>
    <col min="6" max="8" width="12.28125" style="55" customWidth="1"/>
    <col min="9" max="9" width="10.00390625" style="55" customWidth="1"/>
    <col min="10" max="10" width="12.140625" style="55" customWidth="1"/>
    <col min="11" max="11" width="12.28125" style="55" customWidth="1"/>
    <col min="12" max="13" width="12.421875" style="55" customWidth="1"/>
    <col min="14" max="14" width="12.00390625" style="55" customWidth="1"/>
    <col min="15" max="15" width="12.28125" style="55" customWidth="1"/>
    <col min="16" max="16" width="12.140625" style="55" customWidth="1"/>
    <col min="17" max="17" width="13.421875" style="55" customWidth="1"/>
    <col min="18" max="18" width="13.7109375" style="55" customWidth="1"/>
    <col min="19" max="19" width="16.7109375" style="55" customWidth="1"/>
    <col min="20" max="23" width="17.00390625" style="55" customWidth="1"/>
    <col min="24" max="24" width="17.00390625" style="82" customWidth="1"/>
    <col min="25" max="28" width="18.00390625" style="55" customWidth="1"/>
    <col min="29" max="16384" width="9.28125" style="55" customWidth="1"/>
  </cols>
  <sheetData>
    <row r="1" spans="1:24" ht="12.75">
      <c r="A1" s="1" t="s">
        <v>11</v>
      </c>
      <c r="B1" s="136" t="s">
        <v>102</v>
      </c>
      <c r="C1" s="2"/>
      <c r="D1" s="2"/>
      <c r="E1" s="2"/>
      <c r="F1" s="2"/>
      <c r="X1" s="56"/>
    </row>
    <row r="2" spans="1:24" ht="30" customHeight="1">
      <c r="A2" s="132" t="s">
        <v>12</v>
      </c>
      <c r="B2" s="171" t="s">
        <v>104</v>
      </c>
      <c r="C2" s="171"/>
      <c r="D2" s="171"/>
      <c r="E2" s="171"/>
      <c r="F2" s="171"/>
      <c r="G2" s="56"/>
      <c r="X2" s="56"/>
    </row>
    <row r="3" spans="1:24" ht="12.75">
      <c r="A3" s="4" t="s">
        <v>105</v>
      </c>
      <c r="B3" s="172" t="s">
        <v>100</v>
      </c>
      <c r="C3" s="172"/>
      <c r="D3" s="172"/>
      <c r="E3" s="172"/>
      <c r="F3" s="172"/>
      <c r="G3" s="57"/>
      <c r="X3" s="56"/>
    </row>
    <row r="4" spans="1:24" ht="15.75" customHeight="1">
      <c r="A4" s="137"/>
      <c r="B4" s="139"/>
      <c r="C4" s="138"/>
      <c r="D4" s="142"/>
      <c r="E4" s="138"/>
      <c r="F4" s="138"/>
      <c r="G4" s="180" t="s">
        <v>56</v>
      </c>
      <c r="H4" s="180"/>
      <c r="I4" s="181"/>
      <c r="X4" s="57"/>
    </row>
    <row r="5" spans="1:28" s="59" customFormat="1" ht="33.75" customHeight="1">
      <c r="A5" s="140"/>
      <c r="B5" s="141"/>
      <c r="C5" s="58" t="s">
        <v>15</v>
      </c>
      <c r="D5" s="143"/>
      <c r="E5" s="176" t="s">
        <v>17</v>
      </c>
      <c r="F5" s="179"/>
      <c r="G5" s="182"/>
      <c r="H5" s="183"/>
      <c r="I5" s="178"/>
      <c r="J5" s="176" t="s">
        <v>20</v>
      </c>
      <c r="K5" s="179"/>
      <c r="L5" s="176" t="s">
        <v>22</v>
      </c>
      <c r="M5" s="179"/>
      <c r="N5" s="176" t="s">
        <v>52</v>
      </c>
      <c r="O5" s="177"/>
      <c r="P5" s="177"/>
      <c r="Q5" s="177"/>
      <c r="R5" s="177"/>
      <c r="S5" s="179"/>
      <c r="T5" s="176" t="s">
        <v>32</v>
      </c>
      <c r="U5" s="179"/>
      <c r="V5" s="176" t="s">
        <v>25</v>
      </c>
      <c r="W5" s="177"/>
      <c r="X5" s="178"/>
      <c r="Y5" s="173" t="s">
        <v>33</v>
      </c>
      <c r="Z5" s="174"/>
      <c r="AA5" s="174"/>
      <c r="AB5" s="175"/>
    </row>
    <row r="6" spans="1:28" s="59" customFormat="1" ht="83.25" customHeight="1" thickBot="1">
      <c r="A6" s="60" t="s">
        <v>0</v>
      </c>
      <c r="B6" s="61" t="s">
        <v>61</v>
      </c>
      <c r="C6" s="62" t="s">
        <v>16</v>
      </c>
      <c r="D6" s="61" t="s">
        <v>49</v>
      </c>
      <c r="E6" s="61" t="s">
        <v>55</v>
      </c>
      <c r="F6" s="61" t="s">
        <v>59</v>
      </c>
      <c r="G6" s="62" t="s">
        <v>59</v>
      </c>
      <c r="H6" s="62" t="s">
        <v>18</v>
      </c>
      <c r="I6" s="62" t="s">
        <v>19</v>
      </c>
      <c r="J6" s="61" t="s">
        <v>21</v>
      </c>
      <c r="K6" s="61" t="s">
        <v>59</v>
      </c>
      <c r="L6" s="62" t="s">
        <v>23</v>
      </c>
      <c r="M6" s="62" t="s">
        <v>50</v>
      </c>
      <c r="N6" s="61" t="s">
        <v>51</v>
      </c>
      <c r="O6" s="61" t="s">
        <v>62</v>
      </c>
      <c r="P6" s="61" t="s">
        <v>24</v>
      </c>
      <c r="Q6" s="61" t="s">
        <v>54</v>
      </c>
      <c r="R6" s="61" t="s">
        <v>57</v>
      </c>
      <c r="S6" s="61" t="s">
        <v>27</v>
      </c>
      <c r="T6" s="62" t="s">
        <v>28</v>
      </c>
      <c r="U6" s="62" t="s">
        <v>58</v>
      </c>
      <c r="V6" s="61" t="s">
        <v>53</v>
      </c>
      <c r="W6" s="61" t="s">
        <v>26</v>
      </c>
      <c r="X6" s="61" t="s">
        <v>29</v>
      </c>
      <c r="Y6" s="61" t="s">
        <v>34</v>
      </c>
      <c r="Z6" s="61" t="s">
        <v>42</v>
      </c>
      <c r="AA6" s="61" t="s">
        <v>41</v>
      </c>
      <c r="AB6" s="61" t="s">
        <v>76</v>
      </c>
    </row>
    <row r="7" spans="1:28" s="59" customFormat="1" ht="19.5" customHeight="1" thickBot="1" thickTop="1">
      <c r="A7" s="83" t="s">
        <v>44</v>
      </c>
      <c r="B7" s="84"/>
      <c r="C7" s="84"/>
      <c r="D7" s="85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  <c r="W7" s="84"/>
      <c r="X7" s="84"/>
      <c r="Y7" s="84"/>
      <c r="Z7" s="84"/>
      <c r="AA7" s="84"/>
      <c r="AB7" s="84"/>
    </row>
    <row r="8" spans="1:28" ht="19.5" customHeight="1">
      <c r="A8" s="63"/>
      <c r="B8" s="64"/>
      <c r="C8" s="64"/>
      <c r="D8" s="65"/>
      <c r="E8" s="64"/>
      <c r="F8" s="66"/>
      <c r="G8" s="66"/>
      <c r="H8" s="64"/>
      <c r="I8" s="66"/>
      <c r="J8" s="64"/>
      <c r="K8" s="67"/>
      <c r="L8" s="64"/>
      <c r="M8" s="64"/>
      <c r="N8" s="64"/>
      <c r="O8" s="64"/>
      <c r="P8" s="64"/>
      <c r="Q8" s="64"/>
      <c r="R8" s="67"/>
      <c r="S8" s="67"/>
      <c r="T8" s="67"/>
      <c r="U8" s="67"/>
      <c r="V8" s="65"/>
      <c r="W8" s="67"/>
      <c r="X8" s="64"/>
      <c r="Y8" s="64"/>
      <c r="Z8" s="64"/>
      <c r="AA8" s="64"/>
      <c r="AB8" s="64"/>
    </row>
    <row r="9" spans="1:28" s="20" customFormat="1" ht="46.5" customHeight="1">
      <c r="A9" s="50" t="s">
        <v>81</v>
      </c>
      <c r="B9" s="27" t="s">
        <v>110</v>
      </c>
      <c r="C9" s="26" t="s">
        <v>85</v>
      </c>
      <c r="D9" s="28">
        <f>385000000/1000</f>
        <v>385000</v>
      </c>
      <c r="E9" s="48">
        <v>45268</v>
      </c>
      <c r="F9" s="48">
        <f>E9+28+11</f>
        <v>45307</v>
      </c>
      <c r="G9" s="48">
        <f>F9</f>
        <v>45307</v>
      </c>
      <c r="H9" s="48">
        <f>G9+4+20</f>
        <v>45331</v>
      </c>
      <c r="I9" s="26" t="s">
        <v>95</v>
      </c>
      <c r="J9" s="48">
        <f>H9+15+6</f>
        <v>45352</v>
      </c>
      <c r="K9" s="48">
        <f>J9+15</f>
        <v>45367</v>
      </c>
      <c r="L9" s="48">
        <f>K9+3</f>
        <v>45370</v>
      </c>
      <c r="M9" s="48">
        <f>L9+45</f>
        <v>45415</v>
      </c>
      <c r="N9" s="48">
        <f>M9+14</f>
        <v>45429</v>
      </c>
      <c r="O9" s="48">
        <f>N9+14</f>
        <v>45443</v>
      </c>
      <c r="P9" s="48">
        <f>O9+10</f>
        <v>45453</v>
      </c>
      <c r="Q9" s="48">
        <f>P9+7</f>
        <v>45460</v>
      </c>
      <c r="R9" s="48">
        <f>Q9+14</f>
        <v>45474</v>
      </c>
      <c r="S9" s="48">
        <f>R9+7</f>
        <v>45481</v>
      </c>
      <c r="T9" s="48">
        <f>S9+4</f>
        <v>45485</v>
      </c>
      <c r="U9" s="48">
        <f>T9+14</f>
        <v>45499</v>
      </c>
      <c r="V9" s="26"/>
      <c r="W9" s="48">
        <f>U9+3</f>
        <v>45502</v>
      </c>
      <c r="X9" s="48">
        <f>W9+11</f>
        <v>45513</v>
      </c>
      <c r="Y9" s="48">
        <f>X9+45</f>
        <v>45558</v>
      </c>
      <c r="Z9" s="48" t="s">
        <v>96</v>
      </c>
      <c r="AA9" s="48" t="s">
        <v>87</v>
      </c>
      <c r="AB9" s="49"/>
    </row>
    <row r="10" spans="1:28" ht="19.5" customHeight="1">
      <c r="A10" s="51"/>
      <c r="B10" s="68"/>
      <c r="C10" s="68"/>
      <c r="D10" s="33"/>
      <c r="E10" s="32"/>
      <c r="F10" s="53"/>
      <c r="G10" s="53"/>
      <c r="H10" s="32"/>
      <c r="I10" s="53"/>
      <c r="J10" s="32"/>
      <c r="K10" s="38"/>
      <c r="L10" s="32"/>
      <c r="M10" s="32"/>
      <c r="N10" s="32"/>
      <c r="O10" s="32"/>
      <c r="P10" s="32"/>
      <c r="Q10" s="32"/>
      <c r="R10" s="38"/>
      <c r="S10" s="38"/>
      <c r="T10" s="38"/>
      <c r="U10" s="38"/>
      <c r="V10" s="33"/>
      <c r="W10" s="38"/>
      <c r="X10" s="32"/>
      <c r="Y10" s="32"/>
      <c r="Z10" s="32"/>
      <c r="AA10" s="32"/>
      <c r="AB10" s="32"/>
    </row>
    <row r="11" spans="1:28" s="59" customFormat="1" ht="41.25" customHeight="1">
      <c r="A11" s="49" t="s">
        <v>84</v>
      </c>
      <c r="B11" s="27" t="s">
        <v>110</v>
      </c>
      <c r="C11" s="26" t="s">
        <v>82</v>
      </c>
      <c r="D11" s="28">
        <f>100000000/1000</f>
        <v>100000</v>
      </c>
      <c r="E11" s="48">
        <v>45341</v>
      </c>
      <c r="F11" s="48">
        <f>E11+28</f>
        <v>45369</v>
      </c>
      <c r="G11" s="48">
        <f>F11</f>
        <v>45369</v>
      </c>
      <c r="H11" s="48">
        <f>G11+4</f>
        <v>45373</v>
      </c>
      <c r="I11" s="26" t="s">
        <v>95</v>
      </c>
      <c r="J11" s="48">
        <f>H11+15+2</f>
        <v>45390</v>
      </c>
      <c r="K11" s="48">
        <f>J11+14</f>
        <v>45404</v>
      </c>
      <c r="L11" s="48">
        <f>K11+4</f>
        <v>45408</v>
      </c>
      <c r="M11" s="48">
        <f>L11+45</f>
        <v>45453</v>
      </c>
      <c r="N11" s="48">
        <f>M11+14</f>
        <v>45467</v>
      </c>
      <c r="O11" s="48">
        <f>N11+14</f>
        <v>45481</v>
      </c>
      <c r="P11" s="48">
        <f>O11+10</f>
        <v>45491</v>
      </c>
      <c r="Q11" s="48">
        <f>P11+7</f>
        <v>45498</v>
      </c>
      <c r="R11" s="48">
        <f>Q11+14</f>
        <v>45512</v>
      </c>
      <c r="S11" s="48">
        <f>R11+7</f>
        <v>45519</v>
      </c>
      <c r="T11" s="48">
        <f>S11+4</f>
        <v>45523</v>
      </c>
      <c r="U11" s="48">
        <f>T11+14</f>
        <v>45537</v>
      </c>
      <c r="V11" s="26"/>
      <c r="W11" s="48">
        <f>U11+3</f>
        <v>45540</v>
      </c>
      <c r="X11" s="48">
        <f>W11+11</f>
        <v>45551</v>
      </c>
      <c r="Y11" s="48">
        <f>X11+45</f>
        <v>45596</v>
      </c>
      <c r="Z11" s="48" t="s">
        <v>96</v>
      </c>
      <c r="AA11" s="48" t="s">
        <v>87</v>
      </c>
      <c r="AB11" s="49"/>
    </row>
    <row r="12" spans="1:28" ht="19.5" customHeight="1">
      <c r="A12" s="51"/>
      <c r="B12" s="68"/>
      <c r="C12" s="68"/>
      <c r="D12" s="33"/>
      <c r="E12" s="32"/>
      <c r="F12" s="53"/>
      <c r="G12" s="53"/>
      <c r="H12" s="32"/>
      <c r="I12" s="53"/>
      <c r="J12" s="32"/>
      <c r="K12" s="38"/>
      <c r="L12" s="32"/>
      <c r="M12" s="32"/>
      <c r="N12" s="32"/>
      <c r="O12" s="32"/>
      <c r="P12" s="32"/>
      <c r="Q12" s="32"/>
      <c r="R12" s="38"/>
      <c r="S12" s="38"/>
      <c r="T12" s="38"/>
      <c r="U12" s="38"/>
      <c r="V12" s="33"/>
      <c r="W12" s="38"/>
      <c r="X12" s="32"/>
      <c r="Y12" s="32"/>
      <c r="Z12" s="32"/>
      <c r="AA12" s="32"/>
      <c r="AB12" s="32"/>
    </row>
    <row r="13" spans="1:28" s="59" customFormat="1" ht="54.75" customHeight="1">
      <c r="A13" s="49" t="s">
        <v>83</v>
      </c>
      <c r="B13" s="27" t="s">
        <v>115</v>
      </c>
      <c r="C13" s="26" t="s">
        <v>82</v>
      </c>
      <c r="D13" s="28">
        <f>78245000/1000</f>
        <v>78245</v>
      </c>
      <c r="E13" s="48">
        <v>45327</v>
      </c>
      <c r="F13" s="48">
        <f>E13+14</f>
        <v>45341</v>
      </c>
      <c r="G13" s="48">
        <f>F13</f>
        <v>45341</v>
      </c>
      <c r="H13" s="48">
        <f>G13+4</f>
        <v>45345</v>
      </c>
      <c r="I13" s="26" t="s">
        <v>95</v>
      </c>
      <c r="J13" s="48">
        <f>H13+15+2</f>
        <v>45362</v>
      </c>
      <c r="K13" s="48">
        <f>J13+14</f>
        <v>45376</v>
      </c>
      <c r="L13" s="48">
        <f>K13+4</f>
        <v>45380</v>
      </c>
      <c r="M13" s="48">
        <f>L13+30</f>
        <v>45410</v>
      </c>
      <c r="N13" s="48">
        <f>M13+14</f>
        <v>45424</v>
      </c>
      <c r="O13" s="48">
        <f>N13+14</f>
        <v>45438</v>
      </c>
      <c r="P13" s="48">
        <f>O13+10</f>
        <v>45448</v>
      </c>
      <c r="Q13" s="48">
        <f>P13+7</f>
        <v>45455</v>
      </c>
      <c r="R13" s="48">
        <f>Q13+14</f>
        <v>45469</v>
      </c>
      <c r="S13" s="48">
        <f>R13+7</f>
        <v>45476</v>
      </c>
      <c r="T13" s="48">
        <f>S13+4</f>
        <v>45480</v>
      </c>
      <c r="U13" s="48">
        <f>T13+14</f>
        <v>45494</v>
      </c>
      <c r="V13" s="26"/>
      <c r="W13" s="48">
        <f>U13+3</f>
        <v>45497</v>
      </c>
      <c r="X13" s="48">
        <f>W13+11</f>
        <v>45508</v>
      </c>
      <c r="Y13" s="48">
        <f>X13+45</f>
        <v>45553</v>
      </c>
      <c r="Z13" s="48">
        <f>Y13+30</f>
        <v>45583</v>
      </c>
      <c r="AA13" s="48">
        <f>Z13+14</f>
        <v>45597</v>
      </c>
      <c r="AB13" s="49"/>
    </row>
    <row r="14" spans="1:28" ht="19.5" customHeight="1">
      <c r="A14" s="32"/>
      <c r="B14" s="68"/>
      <c r="C14" s="68"/>
      <c r="D14" s="33"/>
      <c r="E14" s="32"/>
      <c r="F14" s="53"/>
      <c r="G14" s="53"/>
      <c r="H14" s="32"/>
      <c r="I14" s="53"/>
      <c r="J14" s="32"/>
      <c r="K14" s="38"/>
      <c r="L14" s="32"/>
      <c r="M14" s="32"/>
      <c r="N14" s="32"/>
      <c r="O14" s="32"/>
      <c r="P14" s="32"/>
      <c r="Q14" s="32"/>
      <c r="R14" s="38"/>
      <c r="S14" s="38"/>
      <c r="T14" s="38"/>
      <c r="U14" s="38"/>
      <c r="V14" s="33"/>
      <c r="W14" s="38"/>
      <c r="X14" s="32"/>
      <c r="Y14" s="38"/>
      <c r="Z14" s="38"/>
      <c r="AA14" s="38"/>
      <c r="AB14" s="38"/>
    </row>
    <row r="15" spans="1:28" ht="54" customHeight="1">
      <c r="A15" s="50" t="s">
        <v>97</v>
      </c>
      <c r="B15" s="27" t="s">
        <v>99</v>
      </c>
      <c r="C15" s="26" t="s">
        <v>82</v>
      </c>
      <c r="D15" s="28">
        <f>64000000/1000</f>
        <v>64000</v>
      </c>
      <c r="E15" s="48">
        <v>45509</v>
      </c>
      <c r="F15" s="48">
        <f>E15+14</f>
        <v>45523</v>
      </c>
      <c r="G15" s="48" t="s">
        <v>88</v>
      </c>
      <c r="H15" s="48" t="s">
        <v>88</v>
      </c>
      <c r="I15" s="26" t="s">
        <v>88</v>
      </c>
      <c r="J15" s="48" t="s">
        <v>88</v>
      </c>
      <c r="K15" s="48" t="s">
        <v>88</v>
      </c>
      <c r="L15" s="48">
        <f>F15+7</f>
        <v>45530</v>
      </c>
      <c r="M15" s="48">
        <f>L15+15</f>
        <v>45545</v>
      </c>
      <c r="N15" s="48">
        <f>M15+7</f>
        <v>45552</v>
      </c>
      <c r="O15" s="48">
        <f>N15+15</f>
        <v>45567</v>
      </c>
      <c r="P15" s="48" t="s">
        <v>88</v>
      </c>
      <c r="Q15" s="48">
        <f>O15+7</f>
        <v>45574</v>
      </c>
      <c r="R15" s="48">
        <f>Q15+14</f>
        <v>45588</v>
      </c>
      <c r="S15" s="48" t="s">
        <v>88</v>
      </c>
      <c r="T15" s="48" t="s">
        <v>88</v>
      </c>
      <c r="U15" s="48" t="s">
        <v>88</v>
      </c>
      <c r="V15" s="26"/>
      <c r="W15" s="48" t="s">
        <v>88</v>
      </c>
      <c r="X15" s="48">
        <f>R15+7</f>
        <v>45595</v>
      </c>
      <c r="Y15" s="48">
        <f>X15+45</f>
        <v>45640</v>
      </c>
      <c r="Z15" s="48">
        <f>+Y15+28</f>
        <v>45668</v>
      </c>
      <c r="AA15" s="48">
        <f>Z15+14</f>
        <v>45682</v>
      </c>
      <c r="AB15" s="34"/>
    </row>
    <row r="16" spans="1:28" ht="19.5" customHeight="1">
      <c r="A16" s="32"/>
      <c r="B16" s="68"/>
      <c r="C16" s="68"/>
      <c r="D16" s="33"/>
      <c r="E16" s="32"/>
      <c r="F16" s="53"/>
      <c r="G16" s="53"/>
      <c r="H16" s="32"/>
      <c r="I16" s="53"/>
      <c r="J16" s="32"/>
      <c r="K16" s="38"/>
      <c r="L16" s="32"/>
      <c r="M16" s="32"/>
      <c r="N16" s="32"/>
      <c r="O16" s="32"/>
      <c r="P16" s="32"/>
      <c r="Q16" s="32"/>
      <c r="R16" s="38"/>
      <c r="S16" s="38"/>
      <c r="T16" s="38"/>
      <c r="U16" s="38"/>
      <c r="V16" s="33"/>
      <c r="W16" s="38"/>
      <c r="X16" s="32"/>
      <c r="Y16" s="38"/>
      <c r="Z16" s="38"/>
      <c r="AA16" s="38"/>
      <c r="AB16" s="38"/>
    </row>
    <row r="17" spans="1:28" ht="47.25" customHeight="1">
      <c r="A17" s="69" t="s">
        <v>106</v>
      </c>
      <c r="B17" s="27" t="s">
        <v>112</v>
      </c>
      <c r="C17" s="26" t="s">
        <v>82</v>
      </c>
      <c r="D17" s="28">
        <f>20000000/1000</f>
        <v>20000</v>
      </c>
      <c r="E17" s="48">
        <v>45509</v>
      </c>
      <c r="F17" s="48">
        <f>E17+14</f>
        <v>45523</v>
      </c>
      <c r="G17" s="48">
        <f>F17</f>
        <v>45523</v>
      </c>
      <c r="H17" s="48">
        <f>G17+4</f>
        <v>45527</v>
      </c>
      <c r="I17" s="26" t="s">
        <v>95</v>
      </c>
      <c r="J17" s="48">
        <f>H17+15+2</f>
        <v>45544</v>
      </c>
      <c r="K17" s="48">
        <f>J17+14</f>
        <v>45558</v>
      </c>
      <c r="L17" s="48">
        <f>K17+2</f>
        <v>45560</v>
      </c>
      <c r="M17" s="48">
        <f>L17+30</f>
        <v>45590</v>
      </c>
      <c r="N17" s="48">
        <f>M17+14</f>
        <v>45604</v>
      </c>
      <c r="O17" s="48">
        <f>N17+14</f>
        <v>45618</v>
      </c>
      <c r="P17" s="48">
        <f>O17+14</f>
        <v>45632</v>
      </c>
      <c r="Q17" s="48">
        <f>P17+7</f>
        <v>45639</v>
      </c>
      <c r="R17" s="48">
        <f>Q17+14</f>
        <v>45653</v>
      </c>
      <c r="S17" s="48">
        <f>R17+7+3</f>
        <v>45663</v>
      </c>
      <c r="T17" s="48">
        <f>S17+4</f>
        <v>45667</v>
      </c>
      <c r="U17" s="48">
        <f>T17+14</f>
        <v>45681</v>
      </c>
      <c r="V17" s="26"/>
      <c r="W17" s="48">
        <f>U17+3</f>
        <v>45684</v>
      </c>
      <c r="X17" s="48">
        <f>W17+11</f>
        <v>45695</v>
      </c>
      <c r="Y17" s="48">
        <f>X17+45</f>
        <v>45740</v>
      </c>
      <c r="Z17" s="48">
        <f>Y17+30</f>
        <v>45770</v>
      </c>
      <c r="AA17" s="48">
        <f>Z17+14</f>
        <v>45784</v>
      </c>
      <c r="AB17" s="54"/>
    </row>
    <row r="18" spans="1:28" ht="19.5" customHeight="1">
      <c r="A18" s="32"/>
      <c r="B18" s="68"/>
      <c r="C18" s="68"/>
      <c r="D18" s="33"/>
      <c r="E18" s="32"/>
      <c r="F18" s="53"/>
      <c r="G18" s="53"/>
      <c r="H18" s="32"/>
      <c r="I18" s="53"/>
      <c r="J18" s="32"/>
      <c r="K18" s="38"/>
      <c r="L18" s="32"/>
      <c r="M18" s="32"/>
      <c r="N18" s="32"/>
      <c r="O18" s="32"/>
      <c r="P18" s="32"/>
      <c r="Q18" s="32"/>
      <c r="R18" s="38"/>
      <c r="S18" s="38"/>
      <c r="T18" s="38"/>
      <c r="U18" s="38"/>
      <c r="V18" s="33"/>
      <c r="W18" s="38"/>
      <c r="X18" s="32"/>
      <c r="Y18" s="38"/>
      <c r="Z18" s="38"/>
      <c r="AA18" s="38"/>
      <c r="AB18" s="38"/>
    </row>
    <row r="19" spans="1:28" ht="66" customHeight="1">
      <c r="A19" s="69" t="s">
        <v>98</v>
      </c>
      <c r="B19" s="27" t="s">
        <v>110</v>
      </c>
      <c r="C19" s="26" t="s">
        <v>82</v>
      </c>
      <c r="D19" s="28">
        <f>50000000/1000</f>
        <v>50000</v>
      </c>
      <c r="E19" s="48">
        <v>45509</v>
      </c>
      <c r="F19" s="48">
        <f>E19+14</f>
        <v>45523</v>
      </c>
      <c r="G19" s="48">
        <f>F19</f>
        <v>45523</v>
      </c>
      <c r="H19" s="48">
        <f>G19+4</f>
        <v>45527</v>
      </c>
      <c r="I19" s="26" t="s">
        <v>95</v>
      </c>
      <c r="J19" s="48">
        <f>H19+15+2</f>
        <v>45544</v>
      </c>
      <c r="K19" s="48">
        <f>J19+14</f>
        <v>45558</v>
      </c>
      <c r="L19" s="48">
        <f>K19+2</f>
        <v>45560</v>
      </c>
      <c r="M19" s="48">
        <f>L19+30</f>
        <v>45590</v>
      </c>
      <c r="N19" s="48">
        <f>M19+14</f>
        <v>45604</v>
      </c>
      <c r="O19" s="48">
        <f>N19+14</f>
        <v>45618</v>
      </c>
      <c r="P19" s="48">
        <f>O19+14</f>
        <v>45632</v>
      </c>
      <c r="Q19" s="48">
        <f>P19+7</f>
        <v>45639</v>
      </c>
      <c r="R19" s="48">
        <f>Q19+14</f>
        <v>45653</v>
      </c>
      <c r="S19" s="48">
        <f>R19+7+3</f>
        <v>45663</v>
      </c>
      <c r="T19" s="48">
        <f>S19+4</f>
        <v>45667</v>
      </c>
      <c r="U19" s="48">
        <f>T19+14</f>
        <v>45681</v>
      </c>
      <c r="V19" s="26"/>
      <c r="W19" s="48">
        <f>U19+3</f>
        <v>45684</v>
      </c>
      <c r="X19" s="48">
        <f>W19+11</f>
        <v>45695</v>
      </c>
      <c r="Y19" s="48">
        <f>X19+45</f>
        <v>45740</v>
      </c>
      <c r="Z19" s="48">
        <f>Y19+30</f>
        <v>45770</v>
      </c>
      <c r="AA19" s="48">
        <f>Z19+14</f>
        <v>45784</v>
      </c>
      <c r="AB19" s="54"/>
    </row>
    <row r="20" spans="1:28" ht="19.5" customHeight="1">
      <c r="A20" s="70"/>
      <c r="B20" s="71"/>
      <c r="C20" s="71"/>
      <c r="D20" s="72"/>
      <c r="E20" s="71"/>
      <c r="F20" s="73"/>
      <c r="G20" s="73"/>
      <c r="H20" s="71"/>
      <c r="I20" s="73"/>
      <c r="J20" s="71"/>
      <c r="K20" s="74"/>
      <c r="L20" s="71"/>
      <c r="M20" s="71"/>
      <c r="N20" s="71"/>
      <c r="O20" s="71"/>
      <c r="P20" s="71"/>
      <c r="Q20" s="71"/>
      <c r="R20" s="74"/>
      <c r="S20" s="74"/>
      <c r="T20" s="74"/>
      <c r="U20" s="74"/>
      <c r="V20" s="72"/>
      <c r="W20" s="74"/>
      <c r="X20" s="71"/>
      <c r="Y20" s="74"/>
      <c r="Z20" s="74"/>
      <c r="AA20" s="74"/>
      <c r="AB20" s="74"/>
    </row>
    <row r="21" spans="1:28" ht="45" customHeight="1">
      <c r="A21" s="50" t="s">
        <v>78</v>
      </c>
      <c r="B21" s="27" t="s">
        <v>111</v>
      </c>
      <c r="C21" s="26" t="s">
        <v>82</v>
      </c>
      <c r="D21" s="28">
        <f>50000000/1000</f>
        <v>50000</v>
      </c>
      <c r="E21" s="48">
        <v>45691</v>
      </c>
      <c r="F21" s="48">
        <f>E21+28</f>
        <v>45719</v>
      </c>
      <c r="G21" s="48">
        <f>F21</f>
        <v>45719</v>
      </c>
      <c r="H21" s="48">
        <f>G21+4</f>
        <v>45723</v>
      </c>
      <c r="I21" s="26" t="s">
        <v>95</v>
      </c>
      <c r="J21" s="48">
        <f>H21+15+2</f>
        <v>45740</v>
      </c>
      <c r="K21" s="48">
        <f>J21+14</f>
        <v>45754</v>
      </c>
      <c r="L21" s="48">
        <f>K21+4</f>
        <v>45758</v>
      </c>
      <c r="M21" s="48">
        <f>L21+45</f>
        <v>45803</v>
      </c>
      <c r="N21" s="48">
        <f>M21+14</f>
        <v>45817</v>
      </c>
      <c r="O21" s="48">
        <f>N21+14</f>
        <v>45831</v>
      </c>
      <c r="P21" s="48">
        <f>O21+10</f>
        <v>45841</v>
      </c>
      <c r="Q21" s="48">
        <f>P21+7</f>
        <v>45848</v>
      </c>
      <c r="R21" s="48">
        <f>Q21+14</f>
        <v>45862</v>
      </c>
      <c r="S21" s="48">
        <f>R21+7</f>
        <v>45869</v>
      </c>
      <c r="T21" s="48">
        <f>S21+4</f>
        <v>45873</v>
      </c>
      <c r="U21" s="48">
        <f>T21+14</f>
        <v>45887</v>
      </c>
      <c r="V21" s="26"/>
      <c r="W21" s="48">
        <f>U21+3</f>
        <v>45890</v>
      </c>
      <c r="X21" s="48">
        <f>W21+11</f>
        <v>45901</v>
      </c>
      <c r="Y21" s="48">
        <f>X21+45</f>
        <v>45946</v>
      </c>
      <c r="Z21" s="48">
        <v>46027</v>
      </c>
      <c r="AA21" s="48">
        <f>Z21+90+1</f>
        <v>46118</v>
      </c>
      <c r="AB21" s="34"/>
    </row>
    <row r="22" spans="1:28" ht="19.5" customHeight="1" thickBot="1">
      <c r="A22" s="70"/>
      <c r="B22" s="71"/>
      <c r="C22" s="71"/>
      <c r="D22" s="72"/>
      <c r="E22" s="71"/>
      <c r="F22" s="73"/>
      <c r="G22" s="73"/>
      <c r="H22" s="71"/>
      <c r="I22" s="73"/>
      <c r="J22" s="71"/>
      <c r="K22" s="74"/>
      <c r="L22" s="71"/>
      <c r="M22" s="71"/>
      <c r="N22" s="71"/>
      <c r="O22" s="71"/>
      <c r="P22" s="71"/>
      <c r="Q22" s="71"/>
      <c r="R22" s="74"/>
      <c r="S22" s="74"/>
      <c r="T22" s="74"/>
      <c r="U22" s="74"/>
      <c r="V22" s="72"/>
      <c r="W22" s="74"/>
      <c r="X22" s="71"/>
      <c r="Y22" s="74"/>
      <c r="Z22" s="74"/>
      <c r="AA22" s="74"/>
      <c r="AB22" s="74"/>
    </row>
    <row r="23" spans="1:28" s="59" customFormat="1" ht="19.5" customHeight="1" thickTop="1">
      <c r="A23" s="75" t="s">
        <v>31</v>
      </c>
      <c r="B23" s="76"/>
      <c r="C23" s="76"/>
      <c r="D23" s="77">
        <f>SUM(D9:D21)</f>
        <v>747245</v>
      </c>
      <c r="E23" s="76"/>
      <c r="F23" s="76"/>
      <c r="G23" s="76"/>
      <c r="H23" s="76"/>
      <c r="I23" s="76"/>
      <c r="J23" s="76"/>
      <c r="K23" s="78"/>
      <c r="L23" s="76"/>
      <c r="M23" s="76"/>
      <c r="N23" s="76"/>
      <c r="O23" s="76"/>
      <c r="P23" s="76"/>
      <c r="Q23" s="76"/>
      <c r="R23" s="78"/>
      <c r="S23" s="78"/>
      <c r="T23" s="79"/>
      <c r="U23" s="79"/>
      <c r="V23" s="79"/>
      <c r="W23" s="76"/>
      <c r="X23" s="76"/>
      <c r="Y23" s="76"/>
      <c r="Z23" s="76"/>
      <c r="AA23" s="76"/>
      <c r="AB23" s="79"/>
    </row>
    <row r="24" spans="1:25" ht="12.75">
      <c r="A24" s="80"/>
      <c r="X24" s="81"/>
      <c r="Y24" s="81"/>
    </row>
    <row r="25" ht="12.75">
      <c r="A25" s="55" t="s">
        <v>63</v>
      </c>
    </row>
  </sheetData>
  <sheetProtection/>
  <mergeCells count="10">
    <mergeCell ref="B2:F2"/>
    <mergeCell ref="B3:F3"/>
    <mergeCell ref="Y5:AB5"/>
    <mergeCell ref="V5:X5"/>
    <mergeCell ref="N5:S5"/>
    <mergeCell ref="T5:U5"/>
    <mergeCell ref="J5:K5"/>
    <mergeCell ref="L5:M5"/>
    <mergeCell ref="E5:F5"/>
    <mergeCell ref="G4:I5"/>
  </mergeCells>
  <printOptions/>
  <pageMargins left="0.31496062992125984" right="0.5118110236220472" top="1.6141732283464567" bottom="0.2362204724409449" header="0.2362204724409449" footer="0.2362204724409449"/>
  <pageSetup horizontalDpi="600" verticalDpi="600" orientation="landscape" scale="65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  <ignoredErrors>
    <ignoredError sqref="R21 R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AF2PE</dc:creator>
  <cp:keywords/>
  <dc:description/>
  <cp:lastModifiedBy>KERE Larba</cp:lastModifiedBy>
  <cp:lastPrinted>2023-10-11T10:41:28Z</cp:lastPrinted>
  <dcterms:created xsi:type="dcterms:W3CDTF">1999-05-11T18:48:49Z</dcterms:created>
  <dcterms:modified xsi:type="dcterms:W3CDTF">2024-01-25T16:04:57Z</dcterms:modified>
  <cp:category/>
  <cp:version/>
  <cp:contentType/>
  <cp:contentStatus/>
</cp:coreProperties>
</file>